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filterPrivacy="1" defaultThemeVersion="124226"/>
  <bookViews>
    <workbookView xWindow="-60" yWindow="-60" windowWidth="15480" windowHeight="11640" activeTab="2"/>
  </bookViews>
  <sheets>
    <sheet name="Девочки 5-6" sheetId="13" r:id="rId1"/>
    <sheet name="Мальчики 5-6 " sheetId="14" r:id="rId2"/>
    <sheet name="Девушки 7-8" sheetId="6" r:id="rId3"/>
    <sheet name="Юноши 7-8" sheetId="11" r:id="rId4"/>
    <sheet name="Девушки 9-11 " sheetId="5" r:id="rId5"/>
    <sheet name="Юноши 9-11" sheetId="2" r:id="rId6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1" i="13" l="1"/>
  <c r="K11" i="13"/>
  <c r="N11" i="13"/>
  <c r="Q11" i="13"/>
  <c r="R11" i="13" l="1"/>
  <c r="K14" i="2"/>
  <c r="H14" i="2"/>
  <c r="U14" i="2" s="1"/>
  <c r="N13" i="2"/>
  <c r="K13" i="2"/>
  <c r="H13" i="2"/>
  <c r="T12" i="2"/>
  <c r="K12" i="2"/>
  <c r="H12" i="2"/>
  <c r="Q11" i="2"/>
  <c r="K11" i="2"/>
  <c r="H11" i="2"/>
  <c r="U11" i="2" s="1"/>
  <c r="Q10" i="2"/>
  <c r="K10" i="2"/>
  <c r="H10" i="2"/>
  <c r="U12" i="2" l="1"/>
  <c r="U10" i="2"/>
  <c r="U13" i="2"/>
  <c r="N14" i="5"/>
  <c r="H14" i="5"/>
  <c r="H13" i="5"/>
  <c r="U14" i="5" l="1"/>
  <c r="U13" i="5"/>
  <c r="H13" i="6"/>
  <c r="U13" i="6" l="1"/>
  <c r="H11" i="5"/>
  <c r="H12" i="5"/>
  <c r="H10" i="5"/>
  <c r="H11" i="11"/>
  <c r="H12" i="11"/>
  <c r="H13" i="11"/>
  <c r="K13" i="11"/>
  <c r="N13" i="11"/>
  <c r="Q13" i="11"/>
  <c r="T13" i="11"/>
  <c r="H14" i="11"/>
  <c r="K14" i="11"/>
  <c r="N14" i="11"/>
  <c r="Q14" i="11"/>
  <c r="T14" i="11"/>
  <c r="H15" i="11"/>
  <c r="H16" i="11"/>
  <c r="K16" i="11"/>
  <c r="N16" i="11"/>
  <c r="Q16" i="11"/>
  <c r="T16" i="11"/>
  <c r="H17" i="11"/>
  <c r="H18" i="11"/>
  <c r="H19" i="11"/>
  <c r="H20" i="11"/>
  <c r="K20" i="11"/>
  <c r="N20" i="11"/>
  <c r="Q20" i="11"/>
  <c r="T20" i="11"/>
  <c r="H21" i="11"/>
  <c r="H22" i="11"/>
  <c r="H23" i="11"/>
  <c r="H24" i="11"/>
  <c r="U24" i="11" s="1"/>
  <c r="K24" i="11"/>
  <c r="N24" i="11"/>
  <c r="Q24" i="11"/>
  <c r="T24" i="11"/>
  <c r="H25" i="11"/>
  <c r="H26" i="11"/>
  <c r="H27" i="11"/>
  <c r="H10" i="11"/>
  <c r="H11" i="6"/>
  <c r="H12" i="6"/>
  <c r="H10" i="6"/>
  <c r="K10" i="6"/>
  <c r="N10" i="6"/>
  <c r="Q10" i="6"/>
  <c r="H11" i="14"/>
  <c r="K11" i="14"/>
  <c r="H12" i="14"/>
  <c r="H13" i="14"/>
  <c r="H14" i="14"/>
  <c r="K14" i="14"/>
  <c r="H10" i="14"/>
  <c r="H10" i="13"/>
  <c r="K10" i="13"/>
  <c r="K10" i="14"/>
  <c r="K17" i="11"/>
  <c r="N17" i="11"/>
  <c r="Q17" i="11"/>
  <c r="T17" i="11"/>
  <c r="T18" i="11"/>
  <c r="T19" i="11"/>
  <c r="T21" i="11"/>
  <c r="T22" i="11"/>
  <c r="U22" i="11" s="1"/>
  <c r="T23" i="11"/>
  <c r="T25" i="11"/>
  <c r="T26" i="11"/>
  <c r="Q18" i="11"/>
  <c r="K18" i="11"/>
  <c r="N18" i="11"/>
  <c r="Q19" i="11"/>
  <c r="K19" i="11"/>
  <c r="U19" i="11" s="1"/>
  <c r="N19" i="11"/>
  <c r="Q21" i="11"/>
  <c r="Q22" i="11"/>
  <c r="Q23" i="11"/>
  <c r="K23" i="11"/>
  <c r="U23" i="11" s="1"/>
  <c r="N23" i="11"/>
  <c r="Q25" i="11"/>
  <c r="Q26" i="11"/>
  <c r="K26" i="11"/>
  <c r="N26" i="11"/>
  <c r="N21" i="11"/>
  <c r="K21" i="11"/>
  <c r="U21" i="11" s="1"/>
  <c r="N22" i="11"/>
  <c r="N25" i="11"/>
  <c r="K25" i="11"/>
  <c r="U25" i="11" s="1"/>
  <c r="K22" i="11"/>
  <c r="Q14" i="14"/>
  <c r="N14" i="14"/>
  <c r="Q13" i="14"/>
  <c r="N13" i="14"/>
  <c r="K13" i="14"/>
  <c r="Q12" i="14"/>
  <c r="N12" i="14"/>
  <c r="K12" i="14"/>
  <c r="Q11" i="14"/>
  <c r="N11" i="14"/>
  <c r="Q10" i="14"/>
  <c r="N10" i="14"/>
  <c r="Q10" i="13"/>
  <c r="N10" i="13"/>
  <c r="T11" i="5"/>
  <c r="Q11" i="5"/>
  <c r="K11" i="5"/>
  <c r="N11" i="5"/>
  <c r="T27" i="11"/>
  <c r="Q27" i="11"/>
  <c r="N27" i="11"/>
  <c r="K27" i="11"/>
  <c r="U27" i="11" s="1"/>
  <c r="T15" i="11"/>
  <c r="Q15" i="11"/>
  <c r="N15" i="11"/>
  <c r="K15" i="11"/>
  <c r="T12" i="11"/>
  <c r="Q12" i="11"/>
  <c r="N12" i="11"/>
  <c r="K12" i="11"/>
  <c r="T11" i="11"/>
  <c r="Q11" i="11"/>
  <c r="N11" i="11"/>
  <c r="K11" i="11"/>
  <c r="T10" i="11"/>
  <c r="Q10" i="11"/>
  <c r="N10" i="11"/>
  <c r="K10" i="11"/>
  <c r="K12" i="6"/>
  <c r="K11" i="6"/>
  <c r="T12" i="6"/>
  <c r="U10" i="11" l="1"/>
  <c r="U11" i="11"/>
  <c r="U12" i="11"/>
  <c r="U15" i="11"/>
  <c r="U17" i="11"/>
  <c r="U18" i="11"/>
  <c r="U14" i="11"/>
  <c r="U20" i="11"/>
  <c r="U16" i="11"/>
  <c r="U26" i="11"/>
  <c r="U13" i="11"/>
  <c r="R14" i="14"/>
  <c r="R13" i="14"/>
  <c r="R10" i="14"/>
  <c r="R12" i="14"/>
  <c r="R11" i="14"/>
  <c r="R10" i="13"/>
  <c r="U12" i="5"/>
  <c r="U11" i="5"/>
  <c r="U10" i="5"/>
  <c r="U12" i="6"/>
  <c r="U11" i="6"/>
  <c r="U10" i="6"/>
</calcChain>
</file>

<file path=xl/sharedStrings.xml><?xml version="1.0" encoding="utf-8"?>
<sst xmlns="http://schemas.openxmlformats.org/spreadsheetml/2006/main" count="352" uniqueCount="103">
  <si>
    <t>Образовательная организация</t>
  </si>
  <si>
    <t>теория</t>
  </si>
  <si>
    <t>Класс</t>
  </si>
  <si>
    <t>№ п/п</t>
  </si>
  <si>
    <t>гимнастика</t>
  </si>
  <si>
    <t>прикладная физическая культура (полоса препятствий)</t>
  </si>
  <si>
    <t>спортивные игры</t>
  </si>
  <si>
    <t>легкая атлетика</t>
  </si>
  <si>
    <t>всего</t>
  </si>
  <si>
    <t>результат</t>
  </si>
  <si>
    <t>зачетный балл</t>
  </si>
  <si>
    <t>лучший результат в испытании ПФК</t>
  </si>
  <si>
    <t>лучший результат в испытании (игра)</t>
  </si>
  <si>
    <t>лучший результат в испытании легкая атлетика)</t>
  </si>
  <si>
    <t>результат (сек)</t>
  </si>
  <si>
    <t>Дата проведения:</t>
  </si>
  <si>
    <t>Подписи  членов жюри:</t>
  </si>
  <si>
    <t>5-6 классы (девочки)</t>
  </si>
  <si>
    <t>5-6 классы (мальчики)</t>
  </si>
  <si>
    <t>7-8 классы (девушки)</t>
  </si>
  <si>
    <t>7-8 классы (юноши)</t>
  </si>
  <si>
    <t>9-11 классы (девушки)</t>
  </si>
  <si>
    <t>Наименование образовательного учреждения</t>
  </si>
  <si>
    <t>9-11 классы (юноши)</t>
  </si>
  <si>
    <t>лучший результат в испытании (гимнастика)</t>
  </si>
  <si>
    <t>результат (балл)</t>
  </si>
  <si>
    <t>Сводный протокол результатов школьного этапа ВсОШ по предмету "Физическая культура"</t>
  </si>
  <si>
    <t>Статус (победитель, призер, участник)</t>
  </si>
  <si>
    <t>Фамилия</t>
  </si>
  <si>
    <t xml:space="preserve">Имя </t>
  </si>
  <si>
    <t>Отчество</t>
  </si>
  <si>
    <t>Учитель - наставник</t>
  </si>
  <si>
    <t>27-28 сентября 2022 г.</t>
  </si>
  <si>
    <t>27-28 сентября 2022г.</t>
  </si>
  <si>
    <t>Михаил</t>
  </si>
  <si>
    <t>Аникеев</t>
  </si>
  <si>
    <t>Котляров</t>
  </si>
  <si>
    <t xml:space="preserve"> Артем</t>
  </si>
  <si>
    <t xml:space="preserve">Самусенко </t>
  </si>
  <si>
    <t>Вадим</t>
  </si>
  <si>
    <t xml:space="preserve">Тен </t>
  </si>
  <si>
    <t>Фориков</t>
  </si>
  <si>
    <t>Федор</t>
  </si>
  <si>
    <t>Никитина</t>
  </si>
  <si>
    <t>Варвара</t>
  </si>
  <si>
    <t>Комарова</t>
  </si>
  <si>
    <t>Сабитова</t>
  </si>
  <si>
    <t>Вероника</t>
  </si>
  <si>
    <t>Фаст</t>
  </si>
  <si>
    <t>Полина</t>
  </si>
  <si>
    <t>Витальевна</t>
  </si>
  <si>
    <t xml:space="preserve">Яковлева </t>
  </si>
  <si>
    <t>Едизавета</t>
  </si>
  <si>
    <t>Анна</t>
  </si>
  <si>
    <t>Викторовна</t>
  </si>
  <si>
    <t>Рустемовна</t>
  </si>
  <si>
    <t>Максимовна</t>
  </si>
  <si>
    <t>Гимназия 8</t>
  </si>
  <si>
    <t>Алексеевна</t>
  </si>
  <si>
    <t>Волынкова</t>
  </si>
  <si>
    <t>Ангелина</t>
  </si>
  <si>
    <t xml:space="preserve">Наказная </t>
  </si>
  <si>
    <t>Алина</t>
  </si>
  <si>
    <t>Сергеевна</t>
  </si>
  <si>
    <t>Салова</t>
  </si>
  <si>
    <t>Алиса</t>
  </si>
  <si>
    <t>Валерьевна</t>
  </si>
  <si>
    <t>Чернышова</t>
  </si>
  <si>
    <t>Ирина</t>
  </si>
  <si>
    <t>Дмитриевна</t>
  </si>
  <si>
    <t>Ким Д.Е</t>
  </si>
  <si>
    <t>победитель</t>
  </si>
  <si>
    <t>призер</t>
  </si>
  <si>
    <t>Евгеньевич</t>
  </si>
  <si>
    <t>Сергеевич</t>
  </si>
  <si>
    <t>Александрович</t>
  </si>
  <si>
    <t>Денисович</t>
  </si>
  <si>
    <t>Подписи членов жюри</t>
  </si>
  <si>
    <t>МБОУ гимназия 8</t>
  </si>
  <si>
    <t>Ярмолюк И.И</t>
  </si>
  <si>
    <t>Копнева Г.Л</t>
  </si>
  <si>
    <t>Сомов Ю.А</t>
  </si>
  <si>
    <t>Морозова Е.П</t>
  </si>
  <si>
    <t>Владимир</t>
  </si>
  <si>
    <t>Шабашова</t>
  </si>
  <si>
    <t>Гаевая</t>
  </si>
  <si>
    <t>Копнева Г.Л.</t>
  </si>
  <si>
    <t>учаснистник</t>
  </si>
  <si>
    <t>Чайка</t>
  </si>
  <si>
    <t>Иван</t>
  </si>
  <si>
    <t>Романович</t>
  </si>
  <si>
    <t>Кулик</t>
  </si>
  <si>
    <t>Андреевич</t>
  </si>
  <si>
    <t>пирзер</t>
  </si>
  <si>
    <t>Волков</t>
  </si>
  <si>
    <t>Илия</t>
  </si>
  <si>
    <t>Викторович</t>
  </si>
  <si>
    <t>Поляков</t>
  </si>
  <si>
    <t>Алексей</t>
  </si>
  <si>
    <t>Владимирович</t>
  </si>
  <si>
    <t>Подлесный</t>
  </si>
  <si>
    <t>Максим</t>
  </si>
  <si>
    <t>Игоревич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</si>
</sst>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18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63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8"/>
      <color theme="1"/>
      <name val="Calibri"/>
      <family val="2"/>
      <scheme val="minor"/>
    </font>
    <font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0" fillId="0" borderId="0" xfId="0" applyFont="1"/>
    <xf numFmtId="0" fontId="2" fillId="0" borderId="0" xfId="0" applyFont="1" applyFill="1" applyBorder="1" applyAlignment="1">
      <alignment horizontal="left" vertical="top" wrapText="1"/>
    </xf>
    <xf numFmtId="0" fontId="11" fillId="0" borderId="0" xfId="0" applyFont="1"/>
    <xf numFmtId="0" fontId="3" fillId="0" borderId="0" xfId="0" applyFont="1" applyFill="1" applyBorder="1" applyAlignment="1">
      <alignment horizontal="left" vertical="top" wrapText="1"/>
    </xf>
    <xf numFmtId="0" fontId="12" fillId="0" borderId="0" xfId="0" applyFont="1"/>
    <xf numFmtId="0" fontId="13" fillId="0" borderId="0" xfId="0" applyFont="1"/>
    <xf numFmtId="0" fontId="4" fillId="0" borderId="0" xfId="0" applyFont="1"/>
    <xf numFmtId="0" fontId="4" fillId="0" borderId="0" xfId="0" applyFont="1" applyFill="1" applyBorder="1" applyAlignment="1">
      <alignment horizontal="left" vertical="top" wrapText="1"/>
    </xf>
    <xf numFmtId="0" fontId="6" fillId="0" borderId="0" xfId="0" applyFont="1" applyBorder="1" applyAlignment="1">
      <alignment horizontal="left"/>
    </xf>
    <xf numFmtId="0" fontId="14" fillId="0" borderId="0" xfId="0" applyFont="1"/>
    <xf numFmtId="0" fontId="7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top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14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15" fillId="0" borderId="0" xfId="0" applyFont="1"/>
    <xf numFmtId="0" fontId="16" fillId="0" borderId="0" xfId="0" applyFont="1"/>
    <xf numFmtId="0" fontId="6" fillId="0" borderId="0" xfId="0" applyFont="1"/>
    <xf numFmtId="0" fontId="17" fillId="0" borderId="0" xfId="0" applyFont="1"/>
    <xf numFmtId="0" fontId="18" fillId="0" borderId="0" xfId="0" applyFont="1"/>
    <xf numFmtId="0" fontId="6" fillId="0" borderId="1" xfId="0" applyNumberFormat="1" applyFont="1" applyFill="1" applyBorder="1" applyAlignment="1">
      <alignment horizontal="center" vertical="center"/>
    </xf>
    <xf numFmtId="0" fontId="16" fillId="0" borderId="1" xfId="0" applyFont="1" applyBorder="1"/>
    <xf numFmtId="0" fontId="10" fillId="0" borderId="1" xfId="0" applyFont="1" applyBorder="1"/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21" fillId="0" borderId="1" xfId="0" applyFont="1" applyBorder="1"/>
    <xf numFmtId="0" fontId="4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0" fillId="0" borderId="0" xfId="0" applyFont="1" applyAlignment="1"/>
    <xf numFmtId="0" fontId="5" fillId="0" borderId="0" xfId="0" applyFont="1" applyAlignment="1">
      <alignment horizontal="right" vertical="center" wrapText="1"/>
    </xf>
    <xf numFmtId="0" fontId="5" fillId="0" borderId="0" xfId="0" applyFont="1" applyAlignment="1">
      <alignment horizontal="right" wrapText="1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left" vertical="center"/>
    </xf>
    <xf numFmtId="0" fontId="6" fillId="0" borderId="0" xfId="0" applyFont="1" applyAlignment="1"/>
    <xf numFmtId="0" fontId="7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9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11" fillId="0" borderId="0" xfId="0" applyFont="1" applyAlignment="1"/>
    <xf numFmtId="0" fontId="4" fillId="0" borderId="0" xfId="0" applyFont="1" applyAlignment="1">
      <alignment horizontal="left"/>
    </xf>
    <xf numFmtId="0" fontId="12" fillId="0" borderId="0" xfId="0" applyFont="1" applyAlignment="1"/>
    <xf numFmtId="0" fontId="14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"/>
  <sheetViews>
    <sheetView topLeftCell="A7" zoomScale="70" zoomScaleNormal="70" workbookViewId="0">
      <selection activeCell="B10" sqref="B10:D10"/>
    </sheetView>
  </sheetViews>
  <sheetFormatPr defaultColWidth="17.5703125" defaultRowHeight="23.25" x14ac:dyDescent="0.35"/>
  <cols>
    <col min="1" max="1" width="7.5703125" style="1" customWidth="1"/>
    <col min="2" max="2" width="21.5703125" style="1" customWidth="1"/>
    <col min="3" max="3" width="19.85546875" style="1" customWidth="1"/>
    <col min="4" max="4" width="20.5703125" style="1" customWidth="1"/>
    <col min="5" max="5" width="22.42578125" style="1" customWidth="1"/>
    <col min="6" max="6" width="6.42578125" style="1" customWidth="1"/>
    <col min="7" max="7" width="8.7109375" style="1" customWidth="1"/>
    <col min="8" max="9" width="10.28515625" style="1" customWidth="1"/>
    <col min="10" max="10" width="10.5703125" style="1" customWidth="1"/>
    <col min="11" max="11" width="11.85546875" style="1" customWidth="1"/>
    <col min="12" max="12" width="10.140625" style="1" customWidth="1"/>
    <col min="13" max="13" width="10.28515625" style="1" customWidth="1"/>
    <col min="14" max="14" width="11.28515625" style="1" customWidth="1"/>
    <col min="15" max="15" width="9.42578125" style="1" customWidth="1"/>
    <col min="16" max="16" width="10.7109375" style="1" customWidth="1"/>
    <col min="17" max="17" width="20.42578125" style="1" customWidth="1"/>
    <col min="18" max="16384" width="17.5703125" style="1"/>
  </cols>
  <sheetData>
    <row r="1" spans="1:20" x14ac:dyDescent="0.35">
      <c r="O1" s="40"/>
      <c r="P1" s="40"/>
    </row>
    <row r="2" spans="1:20" x14ac:dyDescent="0.35">
      <c r="O2" s="40"/>
      <c r="P2" s="40"/>
    </row>
    <row r="3" spans="1:20" x14ac:dyDescent="0.35">
      <c r="O3" s="40"/>
      <c r="P3" s="40"/>
    </row>
    <row r="4" spans="1:20" ht="39.75" customHeight="1" x14ac:dyDescent="0.35">
      <c r="A4" s="41" t="s">
        <v>22</v>
      </c>
      <c r="B4" s="41"/>
      <c r="C4" s="41"/>
      <c r="D4" s="41"/>
      <c r="E4" s="42"/>
      <c r="F4" s="52" t="s">
        <v>78</v>
      </c>
      <c r="G4" s="52"/>
      <c r="H4" s="52"/>
      <c r="I4" s="52"/>
      <c r="J4" s="52"/>
      <c r="K4" s="52"/>
      <c r="L4" s="52"/>
      <c r="M4" s="52"/>
      <c r="N4" s="52"/>
      <c r="O4" s="52"/>
      <c r="P4" s="52"/>
      <c r="Q4" s="10"/>
    </row>
    <row r="5" spans="1:20" ht="15" customHeight="1" x14ac:dyDescent="0.35">
      <c r="A5" s="43" t="s">
        <v>15</v>
      </c>
      <c r="B5" s="43"/>
      <c r="C5" s="43"/>
      <c r="D5" s="43"/>
      <c r="E5" s="43"/>
      <c r="F5" s="44" t="s">
        <v>33</v>
      </c>
      <c r="G5" s="44"/>
      <c r="H5" s="45"/>
      <c r="I5" s="45"/>
      <c r="J5" s="9"/>
      <c r="K5" s="9"/>
      <c r="L5" s="9"/>
      <c r="M5" s="9"/>
      <c r="N5" s="9"/>
      <c r="O5" s="10"/>
      <c r="P5" s="10"/>
      <c r="Q5" s="10"/>
    </row>
    <row r="6" spans="1:20" ht="24" customHeight="1" x14ac:dyDescent="0.35">
      <c r="A6" s="46" t="s">
        <v>26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10"/>
    </row>
    <row r="7" spans="1:20" ht="21" customHeight="1" x14ac:dyDescent="0.35">
      <c r="A7" s="11" t="s">
        <v>17</v>
      </c>
      <c r="B7" s="11"/>
      <c r="C7" s="11"/>
      <c r="D7" s="11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</row>
    <row r="8" spans="1:20" ht="54.75" customHeight="1" x14ac:dyDescent="0.35">
      <c r="A8" s="47" t="s">
        <v>3</v>
      </c>
      <c r="B8" s="38" t="s">
        <v>28</v>
      </c>
      <c r="C8" s="38" t="s">
        <v>29</v>
      </c>
      <c r="D8" s="38" t="s">
        <v>30</v>
      </c>
      <c r="E8" s="38" t="s">
        <v>0</v>
      </c>
      <c r="F8" s="48" t="s">
        <v>2</v>
      </c>
      <c r="G8" s="50" t="s">
        <v>1</v>
      </c>
      <c r="H8" s="51"/>
      <c r="I8" s="50" t="s">
        <v>4</v>
      </c>
      <c r="J8" s="56"/>
      <c r="K8" s="51"/>
      <c r="L8" s="50" t="s">
        <v>5</v>
      </c>
      <c r="M8" s="56"/>
      <c r="N8" s="51"/>
      <c r="O8" s="57" t="s">
        <v>7</v>
      </c>
      <c r="P8" s="57"/>
      <c r="Q8" s="57"/>
      <c r="R8" s="13" t="s">
        <v>8</v>
      </c>
      <c r="S8" s="58" t="s">
        <v>27</v>
      </c>
      <c r="T8" s="55" t="s">
        <v>31</v>
      </c>
    </row>
    <row r="9" spans="1:20" ht="157.5" customHeight="1" x14ac:dyDescent="0.35">
      <c r="A9" s="47"/>
      <c r="B9" s="39"/>
      <c r="C9" s="39"/>
      <c r="D9" s="39"/>
      <c r="E9" s="39"/>
      <c r="F9" s="49"/>
      <c r="G9" s="12" t="s">
        <v>9</v>
      </c>
      <c r="H9" s="12" t="s">
        <v>10</v>
      </c>
      <c r="I9" s="22" t="s">
        <v>25</v>
      </c>
      <c r="J9" s="15" t="s">
        <v>24</v>
      </c>
      <c r="K9" s="12" t="s">
        <v>10</v>
      </c>
      <c r="L9" s="14" t="s">
        <v>14</v>
      </c>
      <c r="M9" s="12" t="s">
        <v>11</v>
      </c>
      <c r="N9" s="12" t="s">
        <v>10</v>
      </c>
      <c r="O9" s="14" t="s">
        <v>14</v>
      </c>
      <c r="P9" s="12" t="s">
        <v>13</v>
      </c>
      <c r="Q9" s="12" t="s">
        <v>10</v>
      </c>
      <c r="R9" s="14" t="s">
        <v>10</v>
      </c>
      <c r="S9" s="59"/>
      <c r="T9" s="55"/>
    </row>
    <row r="10" spans="1:20" ht="42" customHeight="1" x14ac:dyDescent="0.35">
      <c r="A10" s="15">
        <v>2</v>
      </c>
      <c r="B10" s="34" t="s">
        <v>85</v>
      </c>
      <c r="C10" s="34" t="s">
        <v>68</v>
      </c>
      <c r="D10" s="34" t="s">
        <v>50</v>
      </c>
      <c r="E10" s="34" t="s">
        <v>57</v>
      </c>
      <c r="F10" s="33">
        <v>5</v>
      </c>
      <c r="G10" s="15">
        <v>15</v>
      </c>
      <c r="H10" s="20">
        <f t="shared" ref="H10:H11" si="0">(30*G10)/26</f>
        <v>17.307692307692307</v>
      </c>
      <c r="I10" s="15">
        <v>5</v>
      </c>
      <c r="J10" s="15">
        <v>5</v>
      </c>
      <c r="K10" s="15">
        <f t="shared" ref="K10:K11" si="1">((25*I10))/J10</f>
        <v>25</v>
      </c>
      <c r="L10" s="16">
        <v>110</v>
      </c>
      <c r="M10" s="17">
        <v>110</v>
      </c>
      <c r="N10" s="28">
        <f t="shared" ref="N10:N11" si="2">((20*M10)/L10)</f>
        <v>20</v>
      </c>
      <c r="O10" s="17">
        <v>320</v>
      </c>
      <c r="P10" s="17">
        <v>310</v>
      </c>
      <c r="Q10" s="28">
        <f t="shared" ref="Q10:Q11" si="3">(25*P10)/O10</f>
        <v>24.21875</v>
      </c>
      <c r="R10" s="21">
        <f>SUM(H10,K10,N10,Q10)</f>
        <v>86.526442307692307</v>
      </c>
      <c r="S10" s="18" t="s">
        <v>71</v>
      </c>
      <c r="T10" s="29" t="s">
        <v>86</v>
      </c>
    </row>
    <row r="11" spans="1:20" ht="42" customHeight="1" x14ac:dyDescent="0.35">
      <c r="A11" s="15">
        <v>3</v>
      </c>
      <c r="B11" s="34" t="s">
        <v>84</v>
      </c>
      <c r="C11" s="34" t="s">
        <v>49</v>
      </c>
      <c r="D11" s="34" t="s">
        <v>50</v>
      </c>
      <c r="E11" s="34" t="s">
        <v>57</v>
      </c>
      <c r="F11" s="33">
        <v>5</v>
      </c>
      <c r="G11" s="15">
        <v>5</v>
      </c>
      <c r="H11" s="20">
        <f t="shared" si="0"/>
        <v>5.7692307692307692</v>
      </c>
      <c r="I11" s="15">
        <v>4</v>
      </c>
      <c r="J11" s="15">
        <v>5</v>
      </c>
      <c r="K11" s="15">
        <f t="shared" si="1"/>
        <v>20</v>
      </c>
      <c r="L11" s="16">
        <v>116</v>
      </c>
      <c r="M11" s="17">
        <v>110</v>
      </c>
      <c r="N11" s="28">
        <f t="shared" si="2"/>
        <v>18.96551724137931</v>
      </c>
      <c r="O11" s="17">
        <v>360</v>
      </c>
      <c r="P11" s="17">
        <v>310</v>
      </c>
      <c r="Q11" s="28">
        <f t="shared" si="3"/>
        <v>21.527777777777779</v>
      </c>
      <c r="R11" s="21">
        <f>SUM(H11,K11,N11,Q11)</f>
        <v>66.262525788387848</v>
      </c>
      <c r="S11" s="18" t="s">
        <v>87</v>
      </c>
      <c r="T11" s="30" t="s">
        <v>86</v>
      </c>
    </row>
    <row r="12" spans="1:20" x14ac:dyDescent="0.35">
      <c r="A12" s="10"/>
      <c r="B12" s="10"/>
      <c r="C12" s="10"/>
      <c r="D12" s="10"/>
      <c r="E12" s="10"/>
      <c r="F12" s="19"/>
      <c r="G12" s="54"/>
      <c r="H12" s="54"/>
      <c r="I12" s="54"/>
      <c r="J12" s="10"/>
      <c r="K12" s="10"/>
      <c r="L12" s="10"/>
      <c r="M12" s="10"/>
      <c r="N12" s="10"/>
      <c r="O12" s="10"/>
      <c r="P12" s="10"/>
      <c r="Q12" s="10"/>
    </row>
    <row r="13" spans="1:20" x14ac:dyDescent="0.35">
      <c r="A13" s="10"/>
      <c r="B13" s="10"/>
      <c r="C13" s="10" t="s">
        <v>77</v>
      </c>
      <c r="D13" s="10"/>
      <c r="E13" s="10"/>
      <c r="F13" s="19"/>
      <c r="G13" s="54"/>
      <c r="H13" s="54"/>
      <c r="I13" s="54"/>
      <c r="J13" s="10"/>
      <c r="K13" s="10"/>
      <c r="L13" s="10"/>
      <c r="M13" s="10"/>
      <c r="N13" s="10"/>
      <c r="O13" s="10"/>
      <c r="P13" s="10"/>
      <c r="Q13" s="10"/>
    </row>
    <row r="14" spans="1:20" x14ac:dyDescent="0.35">
      <c r="F14" s="2"/>
      <c r="G14" s="53"/>
      <c r="H14" s="53"/>
      <c r="I14" s="53"/>
    </row>
    <row r="15" spans="1:20" x14ac:dyDescent="0.35">
      <c r="C15" s="37" t="s">
        <v>70</v>
      </c>
      <c r="F15" s="2"/>
      <c r="G15" s="53"/>
      <c r="H15" s="53"/>
      <c r="I15" s="53"/>
    </row>
    <row r="16" spans="1:20" x14ac:dyDescent="0.35">
      <c r="C16" s="37" t="s">
        <v>79</v>
      </c>
      <c r="F16" s="2"/>
      <c r="G16" s="53"/>
      <c r="H16" s="53"/>
      <c r="I16" s="53"/>
    </row>
    <row r="17" spans="3:9" x14ac:dyDescent="0.35">
      <c r="C17" s="37" t="s">
        <v>80</v>
      </c>
      <c r="F17" s="2"/>
      <c r="G17" s="53"/>
      <c r="H17" s="53"/>
      <c r="I17" s="53"/>
    </row>
    <row r="18" spans="3:9" x14ac:dyDescent="0.35">
      <c r="C18" s="37" t="s">
        <v>81</v>
      </c>
    </row>
    <row r="19" spans="3:9" x14ac:dyDescent="0.35">
      <c r="C19" s="37" t="s">
        <v>82</v>
      </c>
    </row>
  </sheetData>
  <mergeCells count="26">
    <mergeCell ref="T8:T9"/>
    <mergeCell ref="I8:K8"/>
    <mergeCell ref="L8:N8"/>
    <mergeCell ref="O8:Q8"/>
    <mergeCell ref="S8:S9"/>
    <mergeCell ref="G15:I15"/>
    <mergeCell ref="G16:I16"/>
    <mergeCell ref="G17:I17"/>
    <mergeCell ref="G12:I12"/>
    <mergeCell ref="G13:I13"/>
    <mergeCell ref="G14:I14"/>
    <mergeCell ref="B8:B9"/>
    <mergeCell ref="C8:C9"/>
    <mergeCell ref="O1:P1"/>
    <mergeCell ref="O2:P2"/>
    <mergeCell ref="O3:P3"/>
    <mergeCell ref="A4:E4"/>
    <mergeCell ref="A5:E5"/>
    <mergeCell ref="F5:I5"/>
    <mergeCell ref="A6:P6"/>
    <mergeCell ref="A8:A9"/>
    <mergeCell ref="E8:E9"/>
    <mergeCell ref="F8:F9"/>
    <mergeCell ref="D8:D9"/>
    <mergeCell ref="G8:H8"/>
    <mergeCell ref="F4:P4"/>
  </mergeCells>
  <pageMargins left="0" right="0" top="0" bottom="0" header="0.31496062992125984" footer="0.31496062992125984"/>
  <pageSetup paperSize="9"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"/>
  <sheetViews>
    <sheetView topLeftCell="A19" zoomScale="84" zoomScaleNormal="84" workbookViewId="0">
      <selection activeCell="B14" sqref="B14:D14"/>
    </sheetView>
  </sheetViews>
  <sheetFormatPr defaultColWidth="17.5703125" defaultRowHeight="23.25" x14ac:dyDescent="0.35"/>
  <cols>
    <col min="1" max="1" width="6" style="1" customWidth="1"/>
    <col min="2" max="2" width="22" style="1" customWidth="1"/>
    <col min="3" max="3" width="18.140625" style="1" customWidth="1"/>
    <col min="4" max="4" width="18.7109375" style="1" customWidth="1"/>
    <col min="5" max="5" width="17.28515625" style="1" customWidth="1"/>
    <col min="6" max="6" width="8" style="1" customWidth="1"/>
    <col min="7" max="7" width="8.7109375" style="1" customWidth="1"/>
    <col min="8" max="9" width="10.28515625" style="1" customWidth="1"/>
    <col min="10" max="10" width="10.5703125" style="1" customWidth="1"/>
    <col min="11" max="11" width="11.7109375" style="1" customWidth="1"/>
    <col min="12" max="12" width="10.140625" style="1" customWidth="1"/>
    <col min="13" max="13" width="10.28515625" style="1" customWidth="1"/>
    <col min="14" max="14" width="11.28515625" style="1" customWidth="1"/>
    <col min="15" max="15" width="10.140625" style="1" customWidth="1"/>
    <col min="16" max="16" width="9.5703125" style="1" customWidth="1"/>
    <col min="17" max="17" width="10.7109375" style="1" customWidth="1"/>
    <col min="18" max="18" width="9.42578125" style="1" customWidth="1"/>
    <col min="19" max="19" width="10.7109375" style="1" customWidth="1"/>
    <col min="20" max="20" width="20.42578125" style="1" customWidth="1"/>
    <col min="21" max="16384" width="17.5703125" style="1"/>
  </cols>
  <sheetData>
    <row r="1" spans="1:20" x14ac:dyDescent="0.35">
      <c r="P1" s="40"/>
      <c r="Q1" s="40"/>
      <c r="R1" s="40"/>
      <c r="S1" s="40"/>
    </row>
    <row r="2" spans="1:20" x14ac:dyDescent="0.35">
      <c r="P2" s="40"/>
      <c r="Q2" s="40"/>
      <c r="R2" s="40"/>
      <c r="S2" s="40"/>
    </row>
    <row r="3" spans="1:20" x14ac:dyDescent="0.35">
      <c r="P3" s="40"/>
      <c r="Q3" s="40"/>
      <c r="R3" s="40"/>
      <c r="S3" s="40"/>
    </row>
    <row r="4" spans="1:20" ht="30.75" customHeight="1" x14ac:dyDescent="0.35">
      <c r="A4" s="41" t="s">
        <v>22</v>
      </c>
      <c r="B4" s="41"/>
      <c r="C4" s="41"/>
      <c r="D4" s="41"/>
      <c r="E4" s="42"/>
      <c r="F4" s="52" t="s">
        <v>78</v>
      </c>
      <c r="G4" s="52"/>
      <c r="H4" s="52"/>
      <c r="I4" s="52"/>
      <c r="J4" s="52"/>
      <c r="K4" s="52"/>
      <c r="L4" s="52"/>
      <c r="M4" s="52"/>
      <c r="N4" s="52"/>
      <c r="O4" s="52"/>
      <c r="P4" s="52"/>
      <c r="Q4" s="10"/>
      <c r="R4" s="10"/>
      <c r="S4" s="10"/>
      <c r="T4" s="10"/>
    </row>
    <row r="5" spans="1:20" ht="15" customHeight="1" x14ac:dyDescent="0.35">
      <c r="A5" s="43" t="s">
        <v>15</v>
      </c>
      <c r="B5" s="43"/>
      <c r="C5" s="43"/>
      <c r="D5" s="43"/>
      <c r="E5" s="43"/>
      <c r="F5" s="44" t="s">
        <v>33</v>
      </c>
      <c r="G5" s="44"/>
      <c r="H5" s="45"/>
      <c r="I5" s="45"/>
      <c r="J5" s="9"/>
      <c r="K5" s="9"/>
      <c r="L5" s="9"/>
      <c r="M5" s="9"/>
      <c r="N5" s="9"/>
      <c r="O5" s="10"/>
      <c r="P5" s="10"/>
      <c r="Q5" s="10"/>
      <c r="R5" s="10"/>
      <c r="S5" s="10"/>
      <c r="T5" s="10"/>
    </row>
    <row r="6" spans="1:20" ht="24" customHeight="1" x14ac:dyDescent="0.35">
      <c r="A6" s="46" t="s">
        <v>26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10"/>
    </row>
    <row r="7" spans="1:20" ht="21" customHeight="1" x14ac:dyDescent="0.35">
      <c r="A7" s="11" t="s">
        <v>18</v>
      </c>
      <c r="B7" s="11"/>
      <c r="C7" s="11"/>
      <c r="D7" s="11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</row>
    <row r="8" spans="1:20" ht="54.75" customHeight="1" x14ac:dyDescent="0.35">
      <c r="A8" s="47" t="s">
        <v>3</v>
      </c>
      <c r="B8" s="38" t="s">
        <v>28</v>
      </c>
      <c r="C8" s="38" t="s">
        <v>29</v>
      </c>
      <c r="D8" s="38" t="s">
        <v>30</v>
      </c>
      <c r="E8" s="38" t="s">
        <v>0</v>
      </c>
      <c r="F8" s="48" t="s">
        <v>2</v>
      </c>
      <c r="G8" s="50" t="s">
        <v>1</v>
      </c>
      <c r="H8" s="51"/>
      <c r="I8" s="50" t="s">
        <v>4</v>
      </c>
      <c r="J8" s="56"/>
      <c r="K8" s="51"/>
      <c r="L8" s="50" t="s">
        <v>5</v>
      </c>
      <c r="M8" s="56"/>
      <c r="N8" s="51"/>
      <c r="O8" s="57" t="s">
        <v>7</v>
      </c>
      <c r="P8" s="57"/>
      <c r="Q8" s="57"/>
      <c r="R8" s="13" t="s">
        <v>8</v>
      </c>
      <c r="S8" s="58" t="s">
        <v>27</v>
      </c>
      <c r="T8" s="55" t="s">
        <v>31</v>
      </c>
    </row>
    <row r="9" spans="1:20" ht="157.5" customHeight="1" x14ac:dyDescent="0.35">
      <c r="A9" s="47"/>
      <c r="B9" s="39"/>
      <c r="C9" s="39"/>
      <c r="D9" s="39"/>
      <c r="E9" s="39"/>
      <c r="F9" s="49"/>
      <c r="G9" s="12" t="s">
        <v>9</v>
      </c>
      <c r="H9" s="12" t="s">
        <v>10</v>
      </c>
      <c r="I9" s="22" t="s">
        <v>25</v>
      </c>
      <c r="J9" s="15" t="s">
        <v>24</v>
      </c>
      <c r="K9" s="12" t="s">
        <v>10</v>
      </c>
      <c r="L9" s="14" t="s">
        <v>14</v>
      </c>
      <c r="M9" s="12" t="s">
        <v>11</v>
      </c>
      <c r="N9" s="12" t="s">
        <v>10</v>
      </c>
      <c r="O9" s="14" t="s">
        <v>14</v>
      </c>
      <c r="P9" s="12" t="s">
        <v>13</v>
      </c>
      <c r="Q9" s="12" t="s">
        <v>10</v>
      </c>
      <c r="R9" s="14" t="s">
        <v>10</v>
      </c>
      <c r="S9" s="59"/>
      <c r="T9" s="55"/>
    </row>
    <row r="10" spans="1:20" s="24" customFormat="1" ht="35.1" customHeight="1" x14ac:dyDescent="0.35">
      <c r="A10" s="15">
        <v>1</v>
      </c>
      <c r="B10" s="32" t="s">
        <v>94</v>
      </c>
      <c r="C10" s="32" t="s">
        <v>95</v>
      </c>
      <c r="D10" s="32" t="s">
        <v>96</v>
      </c>
      <c r="E10" s="32" t="s">
        <v>57</v>
      </c>
      <c r="F10" s="31">
        <v>6</v>
      </c>
      <c r="G10" s="15">
        <v>12</v>
      </c>
      <c r="H10" s="20">
        <f>(30*G10)/26</f>
        <v>13.846153846153847</v>
      </c>
      <c r="I10" s="15">
        <v>4</v>
      </c>
      <c r="J10" s="15">
        <v>5</v>
      </c>
      <c r="K10" s="15">
        <f t="shared" ref="K10:K14" si="0">((25*I10))/J10</f>
        <v>20</v>
      </c>
      <c r="L10" s="16">
        <v>65</v>
      </c>
      <c r="M10" s="17">
        <v>65</v>
      </c>
      <c r="N10" s="28">
        <f t="shared" ref="N10:N14" si="1">((20*M10)/L10)</f>
        <v>20</v>
      </c>
      <c r="O10" s="17">
        <v>275</v>
      </c>
      <c r="P10" s="17">
        <v>275</v>
      </c>
      <c r="Q10" s="28">
        <f t="shared" ref="Q10:Q14" si="2">(25*P10)/O10</f>
        <v>25</v>
      </c>
      <c r="R10" s="21">
        <f>SUM(H10,K10,N10,Q10)</f>
        <v>78.84615384615384</v>
      </c>
      <c r="S10" s="18" t="s">
        <v>72</v>
      </c>
      <c r="T10" s="30" t="s">
        <v>86</v>
      </c>
    </row>
    <row r="11" spans="1:20" ht="35.1" customHeight="1" x14ac:dyDescent="0.35">
      <c r="A11" s="15">
        <v>2</v>
      </c>
      <c r="B11" s="32" t="s">
        <v>88</v>
      </c>
      <c r="C11" s="32" t="s">
        <v>89</v>
      </c>
      <c r="D11" s="32" t="s">
        <v>90</v>
      </c>
      <c r="E11" s="32" t="s">
        <v>57</v>
      </c>
      <c r="F11" s="31">
        <v>5</v>
      </c>
      <c r="G11" s="15">
        <v>12</v>
      </c>
      <c r="H11" s="20">
        <f t="shared" ref="H11:H14" si="3">(30*G11)/26</f>
        <v>13.846153846153847</v>
      </c>
      <c r="I11" s="15">
        <v>4</v>
      </c>
      <c r="J11" s="15">
        <v>5</v>
      </c>
      <c r="K11" s="15">
        <f t="shared" si="0"/>
        <v>20</v>
      </c>
      <c r="L11" s="16">
        <v>75</v>
      </c>
      <c r="M11" s="17">
        <v>65</v>
      </c>
      <c r="N11" s="28">
        <f t="shared" si="1"/>
        <v>17.333333333333332</v>
      </c>
      <c r="O11" s="17">
        <v>280</v>
      </c>
      <c r="P11" s="17">
        <v>275</v>
      </c>
      <c r="Q11" s="28">
        <f t="shared" si="2"/>
        <v>24.553571428571427</v>
      </c>
      <c r="R11" s="21">
        <f>SUM(H11,K11,N11,Q11)</f>
        <v>75.733058608058613</v>
      </c>
      <c r="S11" s="18" t="s">
        <v>93</v>
      </c>
      <c r="T11" s="29" t="s">
        <v>86</v>
      </c>
    </row>
    <row r="12" spans="1:20" ht="35.1" customHeight="1" x14ac:dyDescent="0.35">
      <c r="A12" s="15">
        <v>3</v>
      </c>
      <c r="B12" s="32" t="s">
        <v>91</v>
      </c>
      <c r="C12" s="32" t="s">
        <v>89</v>
      </c>
      <c r="D12" s="32" t="s">
        <v>92</v>
      </c>
      <c r="E12" s="32" t="s">
        <v>57</v>
      </c>
      <c r="F12" s="31">
        <v>5</v>
      </c>
      <c r="G12" s="15">
        <v>13</v>
      </c>
      <c r="H12" s="20">
        <f t="shared" si="3"/>
        <v>15</v>
      </c>
      <c r="I12" s="15">
        <v>5</v>
      </c>
      <c r="J12" s="15">
        <v>5</v>
      </c>
      <c r="K12" s="15">
        <f t="shared" si="0"/>
        <v>25</v>
      </c>
      <c r="L12" s="16">
        <v>66</v>
      </c>
      <c r="M12" s="17">
        <v>65</v>
      </c>
      <c r="N12" s="28">
        <f t="shared" si="1"/>
        <v>19.696969696969695</v>
      </c>
      <c r="O12" s="17">
        <v>275</v>
      </c>
      <c r="P12" s="17">
        <v>275</v>
      </c>
      <c r="Q12" s="28">
        <f t="shared" si="2"/>
        <v>25</v>
      </c>
      <c r="R12" s="21">
        <f>SUM(H12,K12,N12,Q12)</f>
        <v>84.696969696969688</v>
      </c>
      <c r="S12" s="18" t="s">
        <v>71</v>
      </c>
      <c r="T12" s="30" t="s">
        <v>86</v>
      </c>
    </row>
    <row r="13" spans="1:20" ht="35.1" customHeight="1" x14ac:dyDescent="0.35">
      <c r="A13" s="15">
        <v>4</v>
      </c>
      <c r="B13" s="32" t="s">
        <v>97</v>
      </c>
      <c r="C13" s="32" t="s">
        <v>98</v>
      </c>
      <c r="D13" s="32" t="s">
        <v>99</v>
      </c>
      <c r="E13" s="32" t="s">
        <v>57</v>
      </c>
      <c r="F13" s="31">
        <v>6</v>
      </c>
      <c r="G13" s="15">
        <v>17</v>
      </c>
      <c r="H13" s="20">
        <f t="shared" si="3"/>
        <v>19.615384615384617</v>
      </c>
      <c r="I13" s="15">
        <v>4</v>
      </c>
      <c r="J13" s="15">
        <v>5</v>
      </c>
      <c r="K13" s="15">
        <f t="shared" si="0"/>
        <v>20</v>
      </c>
      <c r="L13" s="16">
        <v>75</v>
      </c>
      <c r="M13" s="17">
        <v>65</v>
      </c>
      <c r="N13" s="28">
        <f t="shared" si="1"/>
        <v>17.333333333333332</v>
      </c>
      <c r="O13" s="17">
        <v>278</v>
      </c>
      <c r="P13" s="17">
        <v>275</v>
      </c>
      <c r="Q13" s="28">
        <f t="shared" si="2"/>
        <v>24.730215827338128</v>
      </c>
      <c r="R13" s="21">
        <f>SUM(H13,K13,N13,Q13)</f>
        <v>81.67893377605607</v>
      </c>
      <c r="S13" s="18" t="s">
        <v>72</v>
      </c>
      <c r="T13" s="30" t="s">
        <v>86</v>
      </c>
    </row>
    <row r="14" spans="1:20" ht="35.1" customHeight="1" x14ac:dyDescent="0.35">
      <c r="A14" s="15">
        <v>6</v>
      </c>
      <c r="B14" s="32" t="s">
        <v>100</v>
      </c>
      <c r="C14" s="32" t="s">
        <v>101</v>
      </c>
      <c r="D14" s="32" t="s">
        <v>102</v>
      </c>
      <c r="E14" s="32" t="s">
        <v>57</v>
      </c>
      <c r="F14" s="31">
        <v>6</v>
      </c>
      <c r="G14" s="15">
        <v>19</v>
      </c>
      <c r="H14" s="20">
        <f t="shared" si="3"/>
        <v>21.923076923076923</v>
      </c>
      <c r="I14" s="15">
        <v>3</v>
      </c>
      <c r="J14" s="15">
        <v>5</v>
      </c>
      <c r="K14" s="15">
        <f t="shared" si="0"/>
        <v>15</v>
      </c>
      <c r="L14" s="16">
        <v>78</v>
      </c>
      <c r="M14" s="17">
        <v>65</v>
      </c>
      <c r="N14" s="28">
        <f t="shared" si="1"/>
        <v>16.666666666666668</v>
      </c>
      <c r="O14" s="17">
        <v>280</v>
      </c>
      <c r="P14" s="17">
        <v>275</v>
      </c>
      <c r="Q14" s="28">
        <f t="shared" si="2"/>
        <v>24.553571428571427</v>
      </c>
      <c r="R14" s="21">
        <f>SUM(H14,K14,N14,Q14)</f>
        <v>78.143315018315022</v>
      </c>
      <c r="S14" s="18" t="s">
        <v>72</v>
      </c>
      <c r="T14" s="30" t="s">
        <v>86</v>
      </c>
    </row>
    <row r="15" spans="1:20" x14ac:dyDescent="0.35">
      <c r="A15" s="10"/>
      <c r="B15" s="10"/>
      <c r="C15" s="10"/>
      <c r="D15" s="10"/>
      <c r="E15" s="45"/>
      <c r="F15" s="45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</row>
    <row r="16" spans="1:20" x14ac:dyDescent="0.35">
      <c r="A16" s="10"/>
      <c r="B16" s="10"/>
      <c r="C16" s="10" t="s">
        <v>77</v>
      </c>
      <c r="D16" s="10"/>
      <c r="E16" s="10"/>
      <c r="F16" s="19"/>
      <c r="G16" s="54"/>
      <c r="H16" s="54"/>
      <c r="I16" s="54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</row>
    <row r="17" spans="1:20" x14ac:dyDescent="0.35">
      <c r="A17" s="10"/>
      <c r="B17" s="10"/>
      <c r="C17" s="10"/>
      <c r="D17" s="10"/>
      <c r="E17" s="10"/>
      <c r="F17" s="19"/>
      <c r="G17" s="54"/>
      <c r="H17" s="54"/>
      <c r="I17" s="54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</row>
    <row r="18" spans="1:20" x14ac:dyDescent="0.35">
      <c r="A18" s="10"/>
      <c r="B18" s="10"/>
      <c r="C18" s="37" t="s">
        <v>70</v>
      </c>
      <c r="D18" s="10"/>
      <c r="E18" s="10"/>
      <c r="F18" s="19"/>
      <c r="G18" s="54"/>
      <c r="H18" s="54"/>
      <c r="I18" s="54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</row>
    <row r="19" spans="1:20" x14ac:dyDescent="0.35">
      <c r="A19" s="10"/>
      <c r="B19" s="10"/>
      <c r="C19" s="37" t="s">
        <v>79</v>
      </c>
      <c r="D19" s="10"/>
      <c r="E19" s="10"/>
      <c r="F19" s="19"/>
      <c r="G19" s="54"/>
      <c r="H19" s="54"/>
      <c r="I19" s="54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</row>
    <row r="20" spans="1:20" x14ac:dyDescent="0.35">
      <c r="C20" s="37" t="s">
        <v>80</v>
      </c>
      <c r="F20" s="2"/>
      <c r="G20" s="53"/>
      <c r="H20" s="53"/>
      <c r="I20" s="53"/>
    </row>
    <row r="21" spans="1:20" x14ac:dyDescent="0.35">
      <c r="C21" s="37" t="s">
        <v>81</v>
      </c>
      <c r="F21" s="2"/>
      <c r="G21" s="53"/>
      <c r="H21" s="53"/>
      <c r="I21" s="53"/>
    </row>
    <row r="22" spans="1:20" x14ac:dyDescent="0.35">
      <c r="C22" s="37" t="s">
        <v>82</v>
      </c>
      <c r="F22" s="2"/>
      <c r="G22" s="53"/>
      <c r="H22" s="53"/>
      <c r="I22" s="53"/>
    </row>
    <row r="23" spans="1:20" x14ac:dyDescent="0.35">
      <c r="F23" s="2"/>
      <c r="G23" s="53"/>
      <c r="H23" s="53"/>
      <c r="I23" s="53"/>
    </row>
  </sheetData>
  <mergeCells count="29">
    <mergeCell ref="T8:T9"/>
    <mergeCell ref="G20:I20"/>
    <mergeCell ref="G21:I21"/>
    <mergeCell ref="G22:I22"/>
    <mergeCell ref="G23:I23"/>
    <mergeCell ref="E15:F15"/>
    <mergeCell ref="G16:I16"/>
    <mergeCell ref="G17:I17"/>
    <mergeCell ref="G18:I18"/>
    <mergeCell ref="G19:I19"/>
    <mergeCell ref="A6:S6"/>
    <mergeCell ref="A8:A9"/>
    <mergeCell ref="E8:E9"/>
    <mergeCell ref="F8:F9"/>
    <mergeCell ref="D8:D9"/>
    <mergeCell ref="G8:H8"/>
    <mergeCell ref="S8:S9"/>
    <mergeCell ref="B8:B9"/>
    <mergeCell ref="C8:C9"/>
    <mergeCell ref="I8:K8"/>
    <mergeCell ref="L8:N8"/>
    <mergeCell ref="O8:Q8"/>
    <mergeCell ref="P1:S1"/>
    <mergeCell ref="P2:S2"/>
    <mergeCell ref="P3:S3"/>
    <mergeCell ref="A4:E4"/>
    <mergeCell ref="A5:E5"/>
    <mergeCell ref="F5:I5"/>
    <mergeCell ref="F4:P4"/>
  </mergeCells>
  <pageMargins left="0" right="0" top="0" bottom="0" header="0.31496062992125984" footer="0.31496062992125984"/>
  <pageSetup paperSize="9" scale="6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1"/>
  <sheetViews>
    <sheetView tabSelected="1" topLeftCell="A2" zoomScale="71" zoomScaleNormal="71" workbookViewId="0">
      <selection activeCell="V13" sqref="V13"/>
    </sheetView>
  </sheetViews>
  <sheetFormatPr defaultColWidth="17.5703125" defaultRowHeight="23.25" x14ac:dyDescent="0.35"/>
  <cols>
    <col min="1" max="1" width="6" style="1" customWidth="1"/>
    <col min="2" max="2" width="14.5703125" style="1" customWidth="1"/>
    <col min="3" max="3" width="13.85546875" style="1" customWidth="1"/>
    <col min="4" max="4" width="16" style="1" customWidth="1"/>
    <col min="5" max="5" width="14.5703125" style="1" customWidth="1"/>
    <col min="6" max="6" width="7.5703125" style="1" customWidth="1"/>
    <col min="7" max="7" width="8.28515625" style="1" customWidth="1"/>
    <col min="8" max="8" width="8.85546875" style="1" customWidth="1"/>
    <col min="9" max="9" width="8.7109375" style="1" customWidth="1"/>
    <col min="10" max="10" width="9" style="1" customWidth="1"/>
    <col min="11" max="11" width="10.140625" style="1" customWidth="1"/>
    <col min="12" max="13" width="7" style="1" customWidth="1"/>
    <col min="14" max="14" width="10.140625" style="1" customWidth="1"/>
    <col min="15" max="15" width="7.28515625" style="1" customWidth="1"/>
    <col min="16" max="16" width="7.5703125" style="1" customWidth="1"/>
    <col min="17" max="17" width="9.42578125" style="1" customWidth="1"/>
    <col min="18" max="18" width="6.7109375" style="1" customWidth="1"/>
    <col min="19" max="19" width="7.42578125" style="1" customWidth="1"/>
    <col min="20" max="20" width="9.42578125" style="1" customWidth="1"/>
    <col min="21" max="21" width="7.7109375" style="1" customWidth="1"/>
    <col min="22" max="22" width="13" style="1" customWidth="1"/>
    <col min="23" max="16384" width="17.5703125" style="1"/>
  </cols>
  <sheetData>
    <row r="1" spans="1:23" x14ac:dyDescent="0.35">
      <c r="Q1" s="40"/>
      <c r="R1" s="40"/>
      <c r="S1" s="40"/>
      <c r="T1" s="40"/>
      <c r="U1" s="40"/>
    </row>
    <row r="2" spans="1:23" x14ac:dyDescent="0.35">
      <c r="Q2" s="40"/>
      <c r="R2" s="40"/>
      <c r="S2" s="40"/>
      <c r="T2" s="40"/>
      <c r="U2" s="40"/>
    </row>
    <row r="3" spans="1:23" x14ac:dyDescent="0.35">
      <c r="Q3" s="40"/>
      <c r="R3" s="40"/>
      <c r="S3" s="40"/>
      <c r="T3" s="40"/>
      <c r="U3" s="40"/>
    </row>
    <row r="4" spans="1:23" ht="32.25" customHeight="1" x14ac:dyDescent="0.35">
      <c r="A4" s="41" t="s">
        <v>22</v>
      </c>
      <c r="B4" s="41"/>
      <c r="C4" s="41"/>
      <c r="D4" s="42"/>
      <c r="E4" s="52" t="s">
        <v>78</v>
      </c>
      <c r="F4" s="52"/>
      <c r="G4" s="52"/>
      <c r="H4" s="52"/>
      <c r="I4" s="52"/>
      <c r="J4" s="52"/>
      <c r="K4" s="52"/>
      <c r="L4" s="52"/>
      <c r="M4" s="52"/>
      <c r="N4" s="52"/>
      <c r="O4" s="52"/>
      <c r="P4" s="10"/>
      <c r="Q4" s="10"/>
      <c r="R4" s="10"/>
      <c r="S4" s="10"/>
      <c r="T4" s="10"/>
      <c r="U4" s="10"/>
      <c r="V4" s="10"/>
    </row>
    <row r="5" spans="1:23" ht="15" customHeight="1" x14ac:dyDescent="0.35">
      <c r="A5" s="43" t="s">
        <v>15</v>
      </c>
      <c r="B5" s="43"/>
      <c r="C5" s="43"/>
      <c r="D5" s="43"/>
      <c r="E5" s="44" t="s">
        <v>33</v>
      </c>
      <c r="F5" s="44"/>
      <c r="G5" s="45"/>
      <c r="H5" s="45"/>
      <c r="I5" s="9"/>
      <c r="J5" s="9"/>
      <c r="K5" s="9"/>
      <c r="L5" s="9"/>
      <c r="M5" s="9"/>
      <c r="N5" s="10"/>
      <c r="O5" s="10"/>
      <c r="P5" s="10"/>
      <c r="Q5" s="10"/>
      <c r="R5" s="10"/>
      <c r="S5" s="10"/>
      <c r="T5" s="10"/>
      <c r="U5" s="10"/>
      <c r="V5" s="10"/>
    </row>
    <row r="6" spans="1:23" ht="24" customHeight="1" x14ac:dyDescent="0.35">
      <c r="A6" s="46" t="s">
        <v>26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10"/>
    </row>
    <row r="7" spans="1:23" ht="21" customHeight="1" x14ac:dyDescent="0.35">
      <c r="A7" s="11" t="s">
        <v>19</v>
      </c>
      <c r="B7" s="11"/>
      <c r="C7" s="11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</row>
    <row r="8" spans="1:23" ht="54.75" customHeight="1" x14ac:dyDescent="0.35">
      <c r="A8" s="47" t="s">
        <v>3</v>
      </c>
      <c r="B8" s="38" t="s">
        <v>28</v>
      </c>
      <c r="C8" s="38" t="s">
        <v>29</v>
      </c>
      <c r="D8" s="38" t="s">
        <v>30</v>
      </c>
      <c r="E8" s="38" t="s">
        <v>0</v>
      </c>
      <c r="F8" s="48" t="s">
        <v>2</v>
      </c>
      <c r="G8" s="50" t="s">
        <v>1</v>
      </c>
      <c r="H8" s="51"/>
      <c r="I8" s="50" t="s">
        <v>4</v>
      </c>
      <c r="J8" s="56"/>
      <c r="K8" s="51"/>
      <c r="L8" s="50" t="s">
        <v>5</v>
      </c>
      <c r="M8" s="56"/>
      <c r="N8" s="51"/>
      <c r="O8" s="57" t="s">
        <v>6</v>
      </c>
      <c r="P8" s="57"/>
      <c r="Q8" s="57"/>
      <c r="R8" s="57" t="s">
        <v>7</v>
      </c>
      <c r="S8" s="57"/>
      <c r="T8" s="57"/>
      <c r="U8" s="13" t="s">
        <v>8</v>
      </c>
      <c r="V8" s="58" t="s">
        <v>27</v>
      </c>
      <c r="W8" s="55" t="s">
        <v>31</v>
      </c>
    </row>
    <row r="9" spans="1:23" ht="157.5" customHeight="1" x14ac:dyDescent="0.35">
      <c r="A9" s="47"/>
      <c r="B9" s="39"/>
      <c r="C9" s="39"/>
      <c r="D9" s="39"/>
      <c r="E9" s="39"/>
      <c r="F9" s="49"/>
      <c r="G9" s="12" t="s">
        <v>9</v>
      </c>
      <c r="H9" s="12" t="s">
        <v>10</v>
      </c>
      <c r="I9" s="22" t="s">
        <v>25</v>
      </c>
      <c r="J9" s="15" t="s">
        <v>24</v>
      </c>
      <c r="K9" s="12" t="s">
        <v>10</v>
      </c>
      <c r="L9" s="14" t="s">
        <v>14</v>
      </c>
      <c r="M9" s="12" t="s">
        <v>11</v>
      </c>
      <c r="N9" s="12" t="s">
        <v>10</v>
      </c>
      <c r="O9" s="14" t="s">
        <v>14</v>
      </c>
      <c r="P9" s="12" t="s">
        <v>12</v>
      </c>
      <c r="Q9" s="12" t="s">
        <v>10</v>
      </c>
      <c r="R9" s="14" t="s">
        <v>14</v>
      </c>
      <c r="S9" s="12" t="s">
        <v>13</v>
      </c>
      <c r="T9" s="12" t="s">
        <v>10</v>
      </c>
      <c r="U9" s="14" t="s">
        <v>10</v>
      </c>
      <c r="V9" s="59"/>
      <c r="W9" s="55"/>
    </row>
    <row r="10" spans="1:23" s="24" customFormat="1" ht="31.5" customHeight="1" x14ac:dyDescent="0.35">
      <c r="A10" s="15">
        <v>1</v>
      </c>
      <c r="B10" s="34" t="s">
        <v>45</v>
      </c>
      <c r="C10" s="34" t="s">
        <v>53</v>
      </c>
      <c r="D10" s="34" t="s">
        <v>54</v>
      </c>
      <c r="E10" s="32" t="s">
        <v>57</v>
      </c>
      <c r="F10" s="15">
        <v>8</v>
      </c>
      <c r="G10" s="15">
        <v>15.5</v>
      </c>
      <c r="H10" s="20">
        <f>(30*G10)/40</f>
        <v>11.625</v>
      </c>
      <c r="I10" s="15">
        <v>6</v>
      </c>
      <c r="J10" s="15">
        <v>6</v>
      </c>
      <c r="K10" s="15">
        <f>((20*I10))/J10</f>
        <v>20</v>
      </c>
      <c r="L10" s="16">
        <v>64</v>
      </c>
      <c r="M10" s="17">
        <v>64</v>
      </c>
      <c r="N10" s="28">
        <f>((15*M10)/L10)</f>
        <v>15</v>
      </c>
      <c r="O10" s="17">
        <v>120</v>
      </c>
      <c r="P10" s="17">
        <v>120</v>
      </c>
      <c r="Q10" s="28">
        <f>(15*P10)/O10</f>
        <v>15</v>
      </c>
      <c r="R10" s="17">
        <v>345</v>
      </c>
      <c r="S10" s="17">
        <v>315</v>
      </c>
      <c r="T10" s="28">
        <v>18.260000000000002</v>
      </c>
      <c r="U10" s="21">
        <f>H10+K10+N10+Q10+T10</f>
        <v>79.885000000000005</v>
      </c>
      <c r="V10" s="18" t="s">
        <v>71</v>
      </c>
      <c r="W10" s="29" t="s">
        <v>70</v>
      </c>
    </row>
    <row r="11" spans="1:23" s="24" customFormat="1" ht="31.5" customHeight="1" x14ac:dyDescent="0.35">
      <c r="A11" s="15">
        <v>2</v>
      </c>
      <c r="B11" s="34" t="s">
        <v>46</v>
      </c>
      <c r="C11" s="34" t="s">
        <v>47</v>
      </c>
      <c r="D11" s="34" t="s">
        <v>55</v>
      </c>
      <c r="E11" s="32" t="s">
        <v>57</v>
      </c>
      <c r="F11" s="15">
        <v>8</v>
      </c>
      <c r="G11" s="15">
        <v>19.5</v>
      </c>
      <c r="H11" s="20">
        <f>(30*G11)/40</f>
        <v>14.625</v>
      </c>
      <c r="I11" s="15">
        <v>3</v>
      </c>
      <c r="J11" s="15">
        <v>6</v>
      </c>
      <c r="K11" s="15">
        <f>((20*I11))/J11</f>
        <v>10</v>
      </c>
      <c r="L11" s="16">
        <v>112</v>
      </c>
      <c r="M11" s="17">
        <v>64</v>
      </c>
      <c r="N11" s="28">
        <v>8.57</v>
      </c>
      <c r="O11" s="17">
        <v>158</v>
      </c>
      <c r="P11" s="17">
        <v>120</v>
      </c>
      <c r="Q11" s="28">
        <v>11.39</v>
      </c>
      <c r="R11" s="17">
        <v>320</v>
      </c>
      <c r="S11" s="17">
        <v>315</v>
      </c>
      <c r="T11" s="28">
        <v>19.59</v>
      </c>
      <c r="U11" s="21">
        <f>H11+K11+N11+Q11+T11</f>
        <v>64.174999999999997</v>
      </c>
      <c r="V11" s="18" t="s">
        <v>72</v>
      </c>
      <c r="W11" s="29" t="s">
        <v>70</v>
      </c>
    </row>
    <row r="12" spans="1:23" ht="30.75" customHeight="1" x14ac:dyDescent="0.35">
      <c r="A12" s="15">
        <v>3</v>
      </c>
      <c r="B12" s="34" t="s">
        <v>48</v>
      </c>
      <c r="C12" s="34" t="s">
        <v>49</v>
      </c>
      <c r="D12" s="34" t="s">
        <v>50</v>
      </c>
      <c r="E12" s="32" t="s">
        <v>57</v>
      </c>
      <c r="F12" s="15">
        <v>8</v>
      </c>
      <c r="G12" s="15">
        <v>25</v>
      </c>
      <c r="H12" s="20">
        <f>(30*G12)/40</f>
        <v>18.75</v>
      </c>
      <c r="I12" s="15">
        <v>3</v>
      </c>
      <c r="J12" s="15">
        <v>6</v>
      </c>
      <c r="K12" s="15">
        <f>((20*I12))/J12</f>
        <v>10</v>
      </c>
      <c r="L12" s="16">
        <v>172</v>
      </c>
      <c r="M12" s="17">
        <v>64</v>
      </c>
      <c r="N12" s="28">
        <v>5.58</v>
      </c>
      <c r="O12" s="17">
        <v>123</v>
      </c>
      <c r="P12" s="17">
        <v>120</v>
      </c>
      <c r="Q12" s="28">
        <v>14.53</v>
      </c>
      <c r="R12" s="17">
        <v>315</v>
      </c>
      <c r="S12" s="17">
        <v>315</v>
      </c>
      <c r="T12" s="28">
        <f>(20*S12)/R12</f>
        <v>20</v>
      </c>
      <c r="U12" s="21">
        <f>H12+K12+N12+Q12+T12</f>
        <v>68.86</v>
      </c>
      <c r="V12" s="18" t="s">
        <v>72</v>
      </c>
      <c r="W12" s="35" t="s">
        <v>70</v>
      </c>
    </row>
    <row r="13" spans="1:23" ht="30" customHeight="1" x14ac:dyDescent="0.35">
      <c r="A13" s="15">
        <v>4</v>
      </c>
      <c r="B13" s="34" t="s">
        <v>51</v>
      </c>
      <c r="C13" s="34" t="s">
        <v>52</v>
      </c>
      <c r="D13" s="34" t="s">
        <v>56</v>
      </c>
      <c r="E13" s="32" t="s">
        <v>57</v>
      </c>
      <c r="F13" s="15">
        <v>8</v>
      </c>
      <c r="G13" s="15">
        <v>14.5</v>
      </c>
      <c r="H13" s="20">
        <f>(30*G13)/40</f>
        <v>10.875</v>
      </c>
      <c r="I13" s="15">
        <v>4</v>
      </c>
      <c r="J13" s="15">
        <v>6</v>
      </c>
      <c r="K13" s="15">
        <v>13.33</v>
      </c>
      <c r="L13" s="16">
        <v>97</v>
      </c>
      <c r="M13" s="17">
        <v>64</v>
      </c>
      <c r="N13" s="28">
        <v>9.9</v>
      </c>
      <c r="O13" s="17">
        <v>158</v>
      </c>
      <c r="P13" s="17">
        <v>120</v>
      </c>
      <c r="Q13" s="28">
        <v>11.39</v>
      </c>
      <c r="R13" s="17">
        <v>318</v>
      </c>
      <c r="S13" s="17">
        <v>315</v>
      </c>
      <c r="T13" s="28">
        <v>19.809999999999999</v>
      </c>
      <c r="U13" s="21">
        <f>H13+K13+N13+Q13+T13</f>
        <v>65.304999999999993</v>
      </c>
      <c r="V13" s="18" t="s">
        <v>72</v>
      </c>
      <c r="W13" s="35" t="s">
        <v>70</v>
      </c>
    </row>
    <row r="14" spans="1:23" x14ac:dyDescent="0.35">
      <c r="A14" s="10"/>
      <c r="B14" s="10"/>
      <c r="C14" s="10"/>
      <c r="D14" s="10"/>
      <c r="E14" s="19"/>
      <c r="F14" s="54"/>
      <c r="G14" s="54"/>
      <c r="H14" s="54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</row>
    <row r="15" spans="1:23" x14ac:dyDescent="0.35">
      <c r="A15" s="10"/>
      <c r="B15" s="10" t="s">
        <v>77</v>
      </c>
      <c r="C15" s="10"/>
      <c r="D15" s="10"/>
      <c r="E15" s="19"/>
      <c r="F15" s="54"/>
      <c r="G15" s="54"/>
      <c r="H15" s="54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</row>
    <row r="16" spans="1:23" x14ac:dyDescent="0.35">
      <c r="A16" s="10"/>
      <c r="B16" s="10"/>
      <c r="C16" s="10"/>
      <c r="D16" s="10"/>
      <c r="E16" s="19"/>
      <c r="F16" s="54"/>
      <c r="G16" s="54"/>
      <c r="H16" s="54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</row>
    <row r="17" spans="1:22" x14ac:dyDescent="0.35">
      <c r="A17" s="10"/>
      <c r="B17" s="10"/>
      <c r="C17" s="37" t="s">
        <v>70</v>
      </c>
      <c r="D17" s="37"/>
      <c r="E17" s="19"/>
      <c r="F17" s="54"/>
      <c r="G17" s="54"/>
      <c r="H17" s="54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</row>
    <row r="18" spans="1:22" x14ac:dyDescent="0.35">
      <c r="C18" s="37" t="s">
        <v>79</v>
      </c>
      <c r="D18" s="37"/>
      <c r="E18" s="2"/>
      <c r="F18" s="53"/>
      <c r="G18" s="53"/>
      <c r="H18" s="53"/>
    </row>
    <row r="19" spans="1:22" x14ac:dyDescent="0.35">
      <c r="C19" s="37" t="s">
        <v>80</v>
      </c>
      <c r="D19" s="37"/>
      <c r="E19" s="2"/>
      <c r="F19" s="53"/>
      <c r="G19" s="53"/>
      <c r="H19" s="53"/>
    </row>
    <row r="20" spans="1:22" x14ac:dyDescent="0.35">
      <c r="C20" s="37" t="s">
        <v>81</v>
      </c>
      <c r="D20" s="37"/>
      <c r="E20" s="2"/>
      <c r="F20" s="53"/>
      <c r="G20" s="53"/>
      <c r="H20" s="53"/>
    </row>
    <row r="21" spans="1:22" x14ac:dyDescent="0.35">
      <c r="C21" s="37" t="s">
        <v>82</v>
      </c>
      <c r="D21" s="36"/>
      <c r="E21" s="2"/>
      <c r="F21" s="53"/>
      <c r="G21" s="53"/>
      <c r="H21" s="53"/>
    </row>
  </sheetData>
  <mergeCells count="29">
    <mergeCell ref="F19:H19"/>
    <mergeCell ref="F20:H20"/>
    <mergeCell ref="F21:H21"/>
    <mergeCell ref="F18:H18"/>
    <mergeCell ref="F14:H14"/>
    <mergeCell ref="F15:H15"/>
    <mergeCell ref="F16:H16"/>
    <mergeCell ref="F17:H17"/>
    <mergeCell ref="W8:W9"/>
    <mergeCell ref="V8:V9"/>
    <mergeCell ref="A6:U6"/>
    <mergeCell ref="A8:A9"/>
    <mergeCell ref="D8:D9"/>
    <mergeCell ref="E8:E9"/>
    <mergeCell ref="F8:F9"/>
    <mergeCell ref="G8:H8"/>
    <mergeCell ref="I8:K8"/>
    <mergeCell ref="L8:N8"/>
    <mergeCell ref="O8:Q8"/>
    <mergeCell ref="R8:T8"/>
    <mergeCell ref="B8:B9"/>
    <mergeCell ref="C8:C9"/>
    <mergeCell ref="Q1:U1"/>
    <mergeCell ref="Q2:U2"/>
    <mergeCell ref="Q3:U3"/>
    <mergeCell ref="A4:D4"/>
    <mergeCell ref="A5:D5"/>
    <mergeCell ref="E5:H5"/>
    <mergeCell ref="E4:O4"/>
  </mergeCells>
  <pageMargins left="0" right="0" top="0" bottom="0" header="0.31496062992125984" footer="0.31496062992125984"/>
  <pageSetup paperSize="9" scale="6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8"/>
  <sheetViews>
    <sheetView topLeftCell="A9" zoomScale="70" zoomScaleNormal="70" workbookViewId="0">
      <selection activeCell="G11" sqref="G11"/>
    </sheetView>
  </sheetViews>
  <sheetFormatPr defaultColWidth="17.5703125" defaultRowHeight="23.25" x14ac:dyDescent="0.35"/>
  <cols>
    <col min="1" max="1" width="6" style="1" customWidth="1"/>
    <col min="2" max="2" width="17.140625" style="1" customWidth="1"/>
    <col min="3" max="3" width="16.28515625" style="1" customWidth="1"/>
    <col min="4" max="4" width="20" style="1" customWidth="1"/>
    <col min="5" max="5" width="21.5703125" style="1" customWidth="1"/>
    <col min="6" max="6" width="10.7109375" style="1" customWidth="1"/>
    <col min="7" max="7" width="11" style="1" customWidth="1"/>
    <col min="8" max="8" width="12.28515625" style="1" customWidth="1"/>
    <col min="9" max="9" width="10.28515625" style="1" customWidth="1"/>
    <col min="10" max="10" width="13.140625" style="1" customWidth="1"/>
    <col min="11" max="11" width="12.42578125" style="1" customWidth="1"/>
    <col min="12" max="12" width="11.85546875" style="1" customWidth="1"/>
    <col min="13" max="13" width="9.28515625" style="1" customWidth="1"/>
    <col min="14" max="14" width="12" style="1" customWidth="1"/>
    <col min="15" max="15" width="9.28515625" style="1" customWidth="1"/>
    <col min="16" max="16" width="10" style="1" customWidth="1"/>
    <col min="17" max="17" width="12.28515625" style="1" customWidth="1"/>
    <col min="18" max="18" width="8.5703125" style="1" customWidth="1"/>
    <col min="19" max="19" width="9.5703125" style="1" customWidth="1"/>
    <col min="20" max="20" width="20.42578125" style="1" customWidth="1"/>
    <col min="21" max="16384" width="17.5703125" style="1"/>
  </cols>
  <sheetData>
    <row r="1" spans="1:23" x14ac:dyDescent="0.35">
      <c r="O1" s="40"/>
      <c r="P1" s="40"/>
      <c r="Q1" s="40"/>
      <c r="R1" s="40"/>
      <c r="S1" s="40"/>
    </row>
    <row r="2" spans="1:23" x14ac:dyDescent="0.35">
      <c r="O2" s="40"/>
      <c r="P2" s="40"/>
      <c r="Q2" s="40"/>
      <c r="R2" s="40"/>
      <c r="S2" s="40"/>
    </row>
    <row r="3" spans="1:23" x14ac:dyDescent="0.35">
      <c r="O3" s="40"/>
      <c r="P3" s="40"/>
      <c r="Q3" s="40"/>
      <c r="R3" s="40"/>
      <c r="S3" s="40"/>
    </row>
    <row r="4" spans="1:23" ht="27.75" customHeight="1" x14ac:dyDescent="0.35">
      <c r="A4" s="41" t="s">
        <v>22</v>
      </c>
      <c r="B4" s="42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10"/>
      <c r="O4" s="10"/>
      <c r="P4" s="10"/>
      <c r="Q4" s="10"/>
      <c r="R4" s="10"/>
      <c r="S4" s="10"/>
      <c r="T4" s="10"/>
    </row>
    <row r="5" spans="1:23" ht="15" customHeight="1" x14ac:dyDescent="0.35">
      <c r="A5" s="43" t="s">
        <v>15</v>
      </c>
      <c r="B5" s="43"/>
      <c r="C5" s="44" t="s">
        <v>33</v>
      </c>
      <c r="D5" s="44"/>
      <c r="E5" s="45"/>
      <c r="F5" s="45"/>
      <c r="G5" s="9"/>
      <c r="H5" s="9"/>
      <c r="I5" s="9"/>
      <c r="J5" s="9"/>
      <c r="K5" s="9"/>
      <c r="L5" s="10"/>
      <c r="M5" s="10"/>
      <c r="N5" s="10"/>
      <c r="O5" s="10"/>
      <c r="P5" s="10"/>
      <c r="Q5" s="10"/>
      <c r="R5" s="10"/>
      <c r="S5" s="10"/>
      <c r="T5" s="10"/>
    </row>
    <row r="6" spans="1:23" ht="24" customHeight="1" x14ac:dyDescent="0.35">
      <c r="A6" s="46" t="s">
        <v>26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10"/>
    </row>
    <row r="7" spans="1:23" ht="21" customHeight="1" x14ac:dyDescent="0.35">
      <c r="A7" s="11" t="s">
        <v>20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</row>
    <row r="8" spans="1:23" ht="54.75" customHeight="1" x14ac:dyDescent="0.35">
      <c r="A8" s="47" t="s">
        <v>3</v>
      </c>
      <c r="B8" s="38" t="s">
        <v>28</v>
      </c>
      <c r="C8" s="38" t="s">
        <v>29</v>
      </c>
      <c r="D8" s="38" t="s">
        <v>30</v>
      </c>
      <c r="E8" s="38" t="s">
        <v>0</v>
      </c>
      <c r="F8" s="48" t="s">
        <v>2</v>
      </c>
      <c r="G8" s="50" t="s">
        <v>1</v>
      </c>
      <c r="H8" s="51"/>
      <c r="I8" s="50" t="s">
        <v>4</v>
      </c>
      <c r="J8" s="56"/>
      <c r="K8" s="51"/>
      <c r="L8" s="50" t="s">
        <v>5</v>
      </c>
      <c r="M8" s="56"/>
      <c r="N8" s="51"/>
      <c r="O8" s="57" t="s">
        <v>6</v>
      </c>
      <c r="P8" s="57"/>
      <c r="Q8" s="57"/>
      <c r="R8" s="57" t="s">
        <v>7</v>
      </c>
      <c r="S8" s="57"/>
      <c r="T8" s="57"/>
      <c r="U8" s="13" t="s">
        <v>8</v>
      </c>
      <c r="V8" s="58" t="s">
        <v>27</v>
      </c>
      <c r="W8" s="55" t="s">
        <v>31</v>
      </c>
    </row>
    <row r="9" spans="1:23" ht="157.5" customHeight="1" x14ac:dyDescent="0.35">
      <c r="A9" s="47"/>
      <c r="B9" s="39"/>
      <c r="C9" s="39"/>
      <c r="D9" s="39"/>
      <c r="E9" s="39"/>
      <c r="F9" s="49"/>
      <c r="G9" s="12" t="s">
        <v>9</v>
      </c>
      <c r="H9" s="12" t="s">
        <v>10</v>
      </c>
      <c r="I9" s="22" t="s">
        <v>25</v>
      </c>
      <c r="J9" s="15" t="s">
        <v>24</v>
      </c>
      <c r="K9" s="12" t="s">
        <v>10</v>
      </c>
      <c r="L9" s="14" t="s">
        <v>14</v>
      </c>
      <c r="M9" s="12" t="s">
        <v>11</v>
      </c>
      <c r="N9" s="12" t="s">
        <v>10</v>
      </c>
      <c r="O9" s="14" t="s">
        <v>14</v>
      </c>
      <c r="P9" s="12" t="s">
        <v>12</v>
      </c>
      <c r="Q9" s="12" t="s">
        <v>10</v>
      </c>
      <c r="R9" s="14" t="s">
        <v>14</v>
      </c>
      <c r="S9" s="12" t="s">
        <v>13</v>
      </c>
      <c r="T9" s="12" t="s">
        <v>10</v>
      </c>
      <c r="U9" s="14" t="s">
        <v>10</v>
      </c>
      <c r="V9" s="59"/>
      <c r="W9" s="55"/>
    </row>
    <row r="10" spans="1:23" ht="39.950000000000003" customHeight="1" x14ac:dyDescent="0.35">
      <c r="A10" s="15">
        <v>1</v>
      </c>
      <c r="B10" s="34"/>
      <c r="C10" s="34"/>
      <c r="D10" s="34"/>
      <c r="E10" s="34"/>
      <c r="F10" s="33"/>
      <c r="G10" s="15"/>
      <c r="H10" s="20">
        <f>(30*G10)/40</f>
        <v>0</v>
      </c>
      <c r="I10" s="15"/>
      <c r="J10" s="15"/>
      <c r="K10" s="15" t="e">
        <f>((20*I10))/J10</f>
        <v>#DIV/0!</v>
      </c>
      <c r="L10" s="16"/>
      <c r="M10" s="17"/>
      <c r="N10" s="28" t="e">
        <f>((15*M10)/L10)</f>
        <v>#DIV/0!</v>
      </c>
      <c r="O10" s="17"/>
      <c r="P10" s="17"/>
      <c r="Q10" s="28" t="e">
        <f>(15*P10)/O10</f>
        <v>#DIV/0!</v>
      </c>
      <c r="R10" s="17"/>
      <c r="S10" s="17"/>
      <c r="T10" s="28" t="e">
        <f>(20*S10)/R10</f>
        <v>#DIV/0!</v>
      </c>
      <c r="U10" s="21" t="e">
        <f>H10+K10+N10+Q10+T10</f>
        <v>#DIV/0!</v>
      </c>
      <c r="V10" s="18"/>
      <c r="W10" s="29"/>
    </row>
    <row r="11" spans="1:23" s="24" customFormat="1" ht="39.950000000000003" customHeight="1" x14ac:dyDescent="0.35">
      <c r="A11" s="15">
        <v>2</v>
      </c>
      <c r="B11" s="34"/>
      <c r="C11" s="34"/>
      <c r="D11" s="34"/>
      <c r="E11" s="34"/>
      <c r="F11" s="33"/>
      <c r="G11" s="15"/>
      <c r="H11" s="20">
        <f t="shared" ref="H11:H27" si="0">(30*G11)/40</f>
        <v>0</v>
      </c>
      <c r="I11" s="15"/>
      <c r="J11" s="15"/>
      <c r="K11" s="15" t="e">
        <f t="shared" ref="K11:K27" si="1">((20*I11))/J11</f>
        <v>#DIV/0!</v>
      </c>
      <c r="L11" s="16"/>
      <c r="M11" s="17"/>
      <c r="N11" s="28" t="e">
        <f t="shared" ref="N11:N27" si="2">((15*M11)/L11)</f>
        <v>#DIV/0!</v>
      </c>
      <c r="O11" s="17"/>
      <c r="P11" s="17"/>
      <c r="Q11" s="28" t="e">
        <f t="shared" ref="Q11:Q27" si="3">(15*P11)/O11</f>
        <v>#DIV/0!</v>
      </c>
      <c r="R11" s="17"/>
      <c r="S11" s="17"/>
      <c r="T11" s="28" t="e">
        <f t="shared" ref="T11:T27" si="4">(20*S11)/R11</f>
        <v>#DIV/0!</v>
      </c>
      <c r="U11" s="21" t="e">
        <f t="shared" ref="U11:U27" si="5">H11+K11+N11+Q11+T11</f>
        <v>#DIV/0!</v>
      </c>
      <c r="V11" s="18"/>
      <c r="W11" s="29"/>
    </row>
    <row r="12" spans="1:23" ht="39.950000000000003" customHeight="1" x14ac:dyDescent="0.35">
      <c r="A12" s="15">
        <v>3</v>
      </c>
      <c r="B12" s="34"/>
      <c r="C12" s="34"/>
      <c r="D12" s="34"/>
      <c r="E12" s="34"/>
      <c r="F12" s="33"/>
      <c r="G12" s="15"/>
      <c r="H12" s="20">
        <f t="shared" si="0"/>
        <v>0</v>
      </c>
      <c r="I12" s="15"/>
      <c r="J12" s="15"/>
      <c r="K12" s="15" t="e">
        <f t="shared" si="1"/>
        <v>#DIV/0!</v>
      </c>
      <c r="L12" s="16"/>
      <c r="M12" s="17"/>
      <c r="N12" s="28" t="e">
        <f t="shared" si="2"/>
        <v>#DIV/0!</v>
      </c>
      <c r="O12" s="17"/>
      <c r="P12" s="17"/>
      <c r="Q12" s="28" t="e">
        <f t="shared" si="3"/>
        <v>#DIV/0!</v>
      </c>
      <c r="R12" s="17"/>
      <c r="S12" s="17"/>
      <c r="T12" s="28" t="e">
        <f t="shared" si="4"/>
        <v>#DIV/0!</v>
      </c>
      <c r="U12" s="21" t="e">
        <f t="shared" si="5"/>
        <v>#DIV/0!</v>
      </c>
      <c r="V12" s="18"/>
      <c r="W12" s="30"/>
    </row>
    <row r="13" spans="1:23" ht="39.950000000000003" customHeight="1" x14ac:dyDescent="0.35">
      <c r="A13" s="15">
        <v>4</v>
      </c>
      <c r="B13" s="34"/>
      <c r="C13" s="34"/>
      <c r="D13" s="34"/>
      <c r="E13" s="34"/>
      <c r="F13" s="33"/>
      <c r="G13" s="15"/>
      <c r="H13" s="20">
        <f t="shared" si="0"/>
        <v>0</v>
      </c>
      <c r="I13" s="15"/>
      <c r="J13" s="15"/>
      <c r="K13" s="15" t="e">
        <f t="shared" si="1"/>
        <v>#DIV/0!</v>
      </c>
      <c r="L13" s="16"/>
      <c r="M13" s="17"/>
      <c r="N13" s="28" t="e">
        <f t="shared" si="2"/>
        <v>#DIV/0!</v>
      </c>
      <c r="O13" s="17"/>
      <c r="P13" s="17"/>
      <c r="Q13" s="28" t="e">
        <f t="shared" si="3"/>
        <v>#DIV/0!</v>
      </c>
      <c r="R13" s="17"/>
      <c r="S13" s="17"/>
      <c r="T13" s="28" t="e">
        <f t="shared" si="4"/>
        <v>#DIV/0!</v>
      </c>
      <c r="U13" s="21" t="e">
        <f t="shared" si="5"/>
        <v>#DIV/0!</v>
      </c>
      <c r="V13" s="18"/>
      <c r="W13" s="29"/>
    </row>
    <row r="14" spans="1:23" ht="39.950000000000003" customHeight="1" x14ac:dyDescent="0.35">
      <c r="A14" s="15">
        <v>5</v>
      </c>
      <c r="B14" s="34"/>
      <c r="C14" s="34"/>
      <c r="D14" s="34"/>
      <c r="E14" s="34"/>
      <c r="F14" s="33"/>
      <c r="G14" s="15"/>
      <c r="H14" s="20">
        <f t="shared" si="0"/>
        <v>0</v>
      </c>
      <c r="I14" s="15"/>
      <c r="J14" s="15"/>
      <c r="K14" s="15" t="e">
        <f t="shared" si="1"/>
        <v>#DIV/0!</v>
      </c>
      <c r="L14" s="16"/>
      <c r="M14" s="17"/>
      <c r="N14" s="28" t="e">
        <f t="shared" si="2"/>
        <v>#DIV/0!</v>
      </c>
      <c r="O14" s="17"/>
      <c r="P14" s="17"/>
      <c r="Q14" s="28" t="e">
        <f t="shared" si="3"/>
        <v>#DIV/0!</v>
      </c>
      <c r="R14" s="17"/>
      <c r="S14" s="17"/>
      <c r="T14" s="28" t="e">
        <f t="shared" si="4"/>
        <v>#DIV/0!</v>
      </c>
      <c r="U14" s="21" t="e">
        <f t="shared" si="5"/>
        <v>#DIV/0!</v>
      </c>
      <c r="V14" s="18"/>
      <c r="W14" s="29"/>
    </row>
    <row r="15" spans="1:23" ht="39.950000000000003" customHeight="1" x14ac:dyDescent="0.35">
      <c r="A15" s="15">
        <v>7</v>
      </c>
      <c r="B15" s="34"/>
      <c r="C15" s="34"/>
      <c r="D15" s="34"/>
      <c r="E15" s="34"/>
      <c r="F15" s="33"/>
      <c r="G15" s="15"/>
      <c r="H15" s="20">
        <f t="shared" si="0"/>
        <v>0</v>
      </c>
      <c r="I15" s="15"/>
      <c r="J15" s="15"/>
      <c r="K15" s="15" t="e">
        <f t="shared" si="1"/>
        <v>#DIV/0!</v>
      </c>
      <c r="L15" s="16"/>
      <c r="M15" s="17"/>
      <c r="N15" s="28" t="e">
        <f t="shared" si="2"/>
        <v>#DIV/0!</v>
      </c>
      <c r="O15" s="17"/>
      <c r="P15" s="17"/>
      <c r="Q15" s="28" t="e">
        <f t="shared" si="3"/>
        <v>#DIV/0!</v>
      </c>
      <c r="R15" s="17"/>
      <c r="S15" s="17"/>
      <c r="T15" s="28" t="e">
        <f t="shared" si="4"/>
        <v>#DIV/0!</v>
      </c>
      <c r="U15" s="21" t="e">
        <f t="shared" si="5"/>
        <v>#DIV/0!</v>
      </c>
      <c r="V15" s="18"/>
      <c r="W15" s="29"/>
    </row>
    <row r="16" spans="1:23" ht="39.950000000000003" customHeight="1" x14ac:dyDescent="0.35">
      <c r="A16" s="15">
        <v>6</v>
      </c>
      <c r="B16" s="34"/>
      <c r="C16" s="34"/>
      <c r="D16" s="34"/>
      <c r="E16" s="34"/>
      <c r="F16" s="33"/>
      <c r="G16" s="15"/>
      <c r="H16" s="20">
        <f t="shared" si="0"/>
        <v>0</v>
      </c>
      <c r="I16" s="15"/>
      <c r="J16" s="15"/>
      <c r="K16" s="15" t="e">
        <f t="shared" si="1"/>
        <v>#DIV/0!</v>
      </c>
      <c r="L16" s="16"/>
      <c r="M16" s="17"/>
      <c r="N16" s="28" t="e">
        <f t="shared" si="2"/>
        <v>#DIV/0!</v>
      </c>
      <c r="O16" s="17"/>
      <c r="P16" s="17"/>
      <c r="Q16" s="28" t="e">
        <f t="shared" si="3"/>
        <v>#DIV/0!</v>
      </c>
      <c r="R16" s="17"/>
      <c r="S16" s="17"/>
      <c r="T16" s="28" t="e">
        <f t="shared" si="4"/>
        <v>#DIV/0!</v>
      </c>
      <c r="U16" s="21" t="e">
        <f t="shared" si="5"/>
        <v>#DIV/0!</v>
      </c>
      <c r="V16" s="18"/>
      <c r="W16" s="29"/>
    </row>
    <row r="17" spans="1:23" ht="39.950000000000003" customHeight="1" x14ac:dyDescent="0.35">
      <c r="A17" s="15"/>
      <c r="B17" s="34"/>
      <c r="C17" s="34"/>
      <c r="D17" s="34"/>
      <c r="E17" s="34"/>
      <c r="F17" s="33"/>
      <c r="G17" s="15"/>
      <c r="H17" s="20">
        <f t="shared" si="0"/>
        <v>0</v>
      </c>
      <c r="I17" s="15"/>
      <c r="J17" s="15"/>
      <c r="K17" s="15" t="e">
        <f t="shared" si="1"/>
        <v>#DIV/0!</v>
      </c>
      <c r="L17" s="16"/>
      <c r="M17" s="17"/>
      <c r="N17" s="28" t="e">
        <f t="shared" si="2"/>
        <v>#DIV/0!</v>
      </c>
      <c r="O17" s="17"/>
      <c r="P17" s="17"/>
      <c r="Q17" s="28" t="e">
        <f t="shared" si="3"/>
        <v>#DIV/0!</v>
      </c>
      <c r="R17" s="17"/>
      <c r="S17" s="17"/>
      <c r="T17" s="28" t="e">
        <f t="shared" si="4"/>
        <v>#DIV/0!</v>
      </c>
      <c r="U17" s="21" t="e">
        <f t="shared" si="5"/>
        <v>#DIV/0!</v>
      </c>
      <c r="V17" s="18"/>
      <c r="W17" s="29"/>
    </row>
    <row r="18" spans="1:23" ht="39.950000000000003" customHeight="1" x14ac:dyDescent="0.35">
      <c r="A18" s="15"/>
      <c r="B18" s="34"/>
      <c r="C18" s="34"/>
      <c r="D18" s="34"/>
      <c r="E18" s="34"/>
      <c r="F18" s="33"/>
      <c r="G18" s="15"/>
      <c r="H18" s="20">
        <f t="shared" si="0"/>
        <v>0</v>
      </c>
      <c r="I18" s="15"/>
      <c r="J18" s="15"/>
      <c r="K18" s="15" t="e">
        <f t="shared" si="1"/>
        <v>#DIV/0!</v>
      </c>
      <c r="L18" s="16"/>
      <c r="M18" s="17"/>
      <c r="N18" s="28" t="e">
        <f t="shared" si="2"/>
        <v>#DIV/0!</v>
      </c>
      <c r="O18" s="17"/>
      <c r="P18" s="17"/>
      <c r="Q18" s="28" t="e">
        <f t="shared" si="3"/>
        <v>#DIV/0!</v>
      </c>
      <c r="R18" s="17"/>
      <c r="S18" s="17"/>
      <c r="T18" s="28" t="e">
        <f t="shared" si="4"/>
        <v>#DIV/0!</v>
      </c>
      <c r="U18" s="21" t="e">
        <f t="shared" si="5"/>
        <v>#DIV/0!</v>
      </c>
      <c r="V18" s="18"/>
      <c r="W18" s="29"/>
    </row>
    <row r="19" spans="1:23" ht="39.950000000000003" customHeight="1" x14ac:dyDescent="0.35">
      <c r="A19" s="15"/>
      <c r="B19" s="34"/>
      <c r="C19" s="34"/>
      <c r="D19" s="34"/>
      <c r="E19" s="34"/>
      <c r="F19" s="33"/>
      <c r="G19" s="15"/>
      <c r="H19" s="20">
        <f t="shared" si="0"/>
        <v>0</v>
      </c>
      <c r="I19" s="15"/>
      <c r="J19" s="15"/>
      <c r="K19" s="15" t="e">
        <f t="shared" si="1"/>
        <v>#DIV/0!</v>
      </c>
      <c r="L19" s="16"/>
      <c r="M19" s="17"/>
      <c r="N19" s="28" t="e">
        <f t="shared" si="2"/>
        <v>#DIV/0!</v>
      </c>
      <c r="O19" s="17"/>
      <c r="P19" s="17"/>
      <c r="Q19" s="28" t="e">
        <f t="shared" si="3"/>
        <v>#DIV/0!</v>
      </c>
      <c r="R19" s="17"/>
      <c r="S19" s="17"/>
      <c r="T19" s="28" t="e">
        <f t="shared" si="4"/>
        <v>#DIV/0!</v>
      </c>
      <c r="U19" s="21" t="e">
        <f t="shared" si="5"/>
        <v>#DIV/0!</v>
      </c>
      <c r="V19" s="18"/>
      <c r="W19" s="29"/>
    </row>
    <row r="20" spans="1:23" ht="39.950000000000003" customHeight="1" x14ac:dyDescent="0.35">
      <c r="A20" s="15"/>
      <c r="B20" s="34"/>
      <c r="C20" s="34"/>
      <c r="D20" s="34"/>
      <c r="E20" s="34"/>
      <c r="F20" s="33"/>
      <c r="G20" s="15"/>
      <c r="H20" s="20">
        <f t="shared" si="0"/>
        <v>0</v>
      </c>
      <c r="I20" s="15"/>
      <c r="J20" s="15"/>
      <c r="K20" s="15" t="e">
        <f t="shared" si="1"/>
        <v>#DIV/0!</v>
      </c>
      <c r="L20" s="16"/>
      <c r="M20" s="17"/>
      <c r="N20" s="28" t="e">
        <f t="shared" si="2"/>
        <v>#DIV/0!</v>
      </c>
      <c r="O20" s="17"/>
      <c r="P20" s="17"/>
      <c r="Q20" s="28" t="e">
        <f t="shared" si="3"/>
        <v>#DIV/0!</v>
      </c>
      <c r="R20" s="17"/>
      <c r="S20" s="17"/>
      <c r="T20" s="28" t="e">
        <f t="shared" si="4"/>
        <v>#DIV/0!</v>
      </c>
      <c r="U20" s="21" t="e">
        <f t="shared" si="5"/>
        <v>#DIV/0!</v>
      </c>
      <c r="V20" s="18"/>
      <c r="W20" s="29"/>
    </row>
    <row r="21" spans="1:23" ht="39.950000000000003" customHeight="1" x14ac:dyDescent="0.35">
      <c r="A21" s="15"/>
      <c r="B21" s="34"/>
      <c r="C21" s="34"/>
      <c r="D21" s="34"/>
      <c r="E21" s="34"/>
      <c r="F21" s="33"/>
      <c r="G21" s="15"/>
      <c r="H21" s="20">
        <f t="shared" si="0"/>
        <v>0</v>
      </c>
      <c r="I21" s="15"/>
      <c r="J21" s="15"/>
      <c r="K21" s="15" t="e">
        <f t="shared" si="1"/>
        <v>#DIV/0!</v>
      </c>
      <c r="L21" s="16"/>
      <c r="M21" s="17"/>
      <c r="N21" s="28" t="e">
        <f t="shared" si="2"/>
        <v>#DIV/0!</v>
      </c>
      <c r="O21" s="17"/>
      <c r="P21" s="17"/>
      <c r="Q21" s="28" t="e">
        <f t="shared" si="3"/>
        <v>#DIV/0!</v>
      </c>
      <c r="R21" s="17"/>
      <c r="S21" s="17"/>
      <c r="T21" s="28" t="e">
        <f t="shared" si="4"/>
        <v>#DIV/0!</v>
      </c>
      <c r="U21" s="21" t="e">
        <f t="shared" si="5"/>
        <v>#DIV/0!</v>
      </c>
      <c r="V21" s="18"/>
      <c r="W21" s="29"/>
    </row>
    <row r="22" spans="1:23" ht="39.950000000000003" customHeight="1" x14ac:dyDescent="0.35">
      <c r="A22" s="15"/>
      <c r="B22" s="34"/>
      <c r="C22" s="34"/>
      <c r="D22" s="34"/>
      <c r="E22" s="34"/>
      <c r="F22" s="33"/>
      <c r="G22" s="15"/>
      <c r="H22" s="20">
        <f t="shared" si="0"/>
        <v>0</v>
      </c>
      <c r="I22" s="15"/>
      <c r="J22" s="15"/>
      <c r="K22" s="15" t="e">
        <f t="shared" si="1"/>
        <v>#DIV/0!</v>
      </c>
      <c r="L22" s="16"/>
      <c r="M22" s="17"/>
      <c r="N22" s="28" t="e">
        <f t="shared" si="2"/>
        <v>#DIV/0!</v>
      </c>
      <c r="O22" s="17"/>
      <c r="P22" s="17"/>
      <c r="Q22" s="28" t="e">
        <f t="shared" si="3"/>
        <v>#DIV/0!</v>
      </c>
      <c r="R22" s="17"/>
      <c r="S22" s="17"/>
      <c r="T22" s="28" t="e">
        <f t="shared" si="4"/>
        <v>#DIV/0!</v>
      </c>
      <c r="U22" s="21" t="e">
        <f t="shared" si="5"/>
        <v>#DIV/0!</v>
      </c>
      <c r="V22" s="18"/>
      <c r="W22" s="29"/>
    </row>
    <row r="23" spans="1:23" ht="39.950000000000003" customHeight="1" x14ac:dyDescent="0.35">
      <c r="A23" s="15"/>
      <c r="B23" s="34"/>
      <c r="C23" s="34"/>
      <c r="D23" s="34"/>
      <c r="E23" s="34"/>
      <c r="F23" s="33"/>
      <c r="G23" s="15"/>
      <c r="H23" s="20">
        <f t="shared" si="0"/>
        <v>0</v>
      </c>
      <c r="I23" s="15"/>
      <c r="J23" s="15"/>
      <c r="K23" s="15" t="e">
        <f t="shared" si="1"/>
        <v>#DIV/0!</v>
      </c>
      <c r="L23" s="16"/>
      <c r="M23" s="17"/>
      <c r="N23" s="28" t="e">
        <f t="shared" si="2"/>
        <v>#DIV/0!</v>
      </c>
      <c r="O23" s="17"/>
      <c r="P23" s="17"/>
      <c r="Q23" s="28" t="e">
        <f t="shared" si="3"/>
        <v>#DIV/0!</v>
      </c>
      <c r="R23" s="17"/>
      <c r="S23" s="17"/>
      <c r="T23" s="28" t="e">
        <f t="shared" si="4"/>
        <v>#DIV/0!</v>
      </c>
      <c r="U23" s="21" t="e">
        <f t="shared" si="5"/>
        <v>#DIV/0!</v>
      </c>
      <c r="V23" s="18"/>
      <c r="W23" s="29"/>
    </row>
    <row r="24" spans="1:23" ht="39.950000000000003" customHeight="1" x14ac:dyDescent="0.35">
      <c r="A24" s="15"/>
      <c r="B24" s="34"/>
      <c r="C24" s="34"/>
      <c r="D24" s="34"/>
      <c r="E24" s="34"/>
      <c r="F24" s="33"/>
      <c r="G24" s="15"/>
      <c r="H24" s="20">
        <f t="shared" si="0"/>
        <v>0</v>
      </c>
      <c r="I24" s="15"/>
      <c r="J24" s="15"/>
      <c r="K24" s="15" t="e">
        <f t="shared" si="1"/>
        <v>#DIV/0!</v>
      </c>
      <c r="L24" s="16"/>
      <c r="M24" s="17"/>
      <c r="N24" s="28" t="e">
        <f t="shared" si="2"/>
        <v>#DIV/0!</v>
      </c>
      <c r="O24" s="17"/>
      <c r="P24" s="17"/>
      <c r="Q24" s="28" t="e">
        <f t="shared" si="3"/>
        <v>#DIV/0!</v>
      </c>
      <c r="R24" s="17"/>
      <c r="S24" s="17"/>
      <c r="T24" s="28" t="e">
        <f t="shared" si="4"/>
        <v>#DIV/0!</v>
      </c>
      <c r="U24" s="21" t="e">
        <f t="shared" si="5"/>
        <v>#DIV/0!</v>
      </c>
      <c r="V24" s="18"/>
      <c r="W24" s="29"/>
    </row>
    <row r="25" spans="1:23" ht="39.950000000000003" customHeight="1" x14ac:dyDescent="0.35">
      <c r="A25" s="15"/>
      <c r="B25" s="34"/>
      <c r="C25" s="34"/>
      <c r="D25" s="34"/>
      <c r="E25" s="34"/>
      <c r="F25" s="33"/>
      <c r="G25" s="15"/>
      <c r="H25" s="20">
        <f t="shared" si="0"/>
        <v>0</v>
      </c>
      <c r="I25" s="15"/>
      <c r="J25" s="15"/>
      <c r="K25" s="15" t="e">
        <f t="shared" si="1"/>
        <v>#DIV/0!</v>
      </c>
      <c r="L25" s="16"/>
      <c r="M25" s="17"/>
      <c r="N25" s="28" t="e">
        <f t="shared" si="2"/>
        <v>#DIV/0!</v>
      </c>
      <c r="O25" s="17"/>
      <c r="P25" s="17"/>
      <c r="Q25" s="28" t="e">
        <f t="shared" si="3"/>
        <v>#DIV/0!</v>
      </c>
      <c r="R25" s="17"/>
      <c r="S25" s="17"/>
      <c r="T25" s="28" t="e">
        <f t="shared" si="4"/>
        <v>#DIV/0!</v>
      </c>
      <c r="U25" s="21" t="e">
        <f t="shared" si="5"/>
        <v>#DIV/0!</v>
      </c>
      <c r="V25" s="18"/>
      <c r="W25" s="29"/>
    </row>
    <row r="26" spans="1:23" ht="39.950000000000003" customHeight="1" x14ac:dyDescent="0.35">
      <c r="A26" s="15"/>
      <c r="B26" s="34"/>
      <c r="C26" s="34"/>
      <c r="D26" s="34"/>
      <c r="E26" s="34"/>
      <c r="F26" s="33"/>
      <c r="G26" s="15"/>
      <c r="H26" s="20">
        <f t="shared" si="0"/>
        <v>0</v>
      </c>
      <c r="I26" s="15"/>
      <c r="J26" s="15"/>
      <c r="K26" s="15" t="e">
        <f t="shared" si="1"/>
        <v>#DIV/0!</v>
      </c>
      <c r="L26" s="16"/>
      <c r="M26" s="17"/>
      <c r="N26" s="28" t="e">
        <f t="shared" si="2"/>
        <v>#DIV/0!</v>
      </c>
      <c r="O26" s="17"/>
      <c r="P26" s="17"/>
      <c r="Q26" s="28" t="e">
        <f t="shared" si="3"/>
        <v>#DIV/0!</v>
      </c>
      <c r="R26" s="17"/>
      <c r="S26" s="17"/>
      <c r="T26" s="28" t="e">
        <f t="shared" si="4"/>
        <v>#DIV/0!</v>
      </c>
      <c r="U26" s="21" t="e">
        <f t="shared" si="5"/>
        <v>#DIV/0!</v>
      </c>
      <c r="V26" s="18"/>
      <c r="W26" s="29"/>
    </row>
    <row r="27" spans="1:23" ht="39.950000000000003" customHeight="1" x14ac:dyDescent="0.35">
      <c r="A27" s="15"/>
      <c r="B27" s="34"/>
      <c r="C27" s="34"/>
      <c r="D27" s="34"/>
      <c r="E27" s="34"/>
      <c r="F27" s="33"/>
      <c r="G27" s="15"/>
      <c r="H27" s="20">
        <f t="shared" si="0"/>
        <v>0</v>
      </c>
      <c r="I27" s="15"/>
      <c r="J27" s="15"/>
      <c r="K27" s="15" t="e">
        <f t="shared" si="1"/>
        <v>#DIV/0!</v>
      </c>
      <c r="L27" s="16"/>
      <c r="M27" s="17"/>
      <c r="N27" s="28" t="e">
        <f t="shared" si="2"/>
        <v>#DIV/0!</v>
      </c>
      <c r="O27" s="17"/>
      <c r="P27" s="17"/>
      <c r="Q27" s="28" t="e">
        <f t="shared" si="3"/>
        <v>#DIV/0!</v>
      </c>
      <c r="R27" s="17"/>
      <c r="S27" s="17"/>
      <c r="T27" s="28" t="e">
        <f t="shared" si="4"/>
        <v>#DIV/0!</v>
      </c>
      <c r="U27" s="21" t="e">
        <f t="shared" si="5"/>
        <v>#DIV/0!</v>
      </c>
      <c r="V27" s="18"/>
      <c r="W27" s="30"/>
    </row>
    <row r="30" spans="1:23" x14ac:dyDescent="0.35">
      <c r="A30" s="10"/>
      <c r="B30" s="45"/>
      <c r="C30" s="45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</row>
    <row r="31" spans="1:23" x14ac:dyDescent="0.35">
      <c r="A31" s="10"/>
      <c r="B31" s="10"/>
      <c r="C31" s="19"/>
      <c r="D31" s="54"/>
      <c r="E31" s="54"/>
      <c r="F31" s="54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</row>
    <row r="32" spans="1:23" x14ac:dyDescent="0.35">
      <c r="A32" s="10"/>
      <c r="B32" s="10"/>
      <c r="C32" s="19"/>
      <c r="D32" s="54"/>
      <c r="E32" s="54"/>
      <c r="F32" s="54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</row>
    <row r="33" spans="1:20" x14ac:dyDescent="0.35">
      <c r="A33" s="10"/>
      <c r="B33" s="10"/>
      <c r="C33" s="19"/>
      <c r="D33" s="54"/>
      <c r="E33" s="54"/>
      <c r="F33" s="54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</row>
    <row r="34" spans="1:20" x14ac:dyDescent="0.35">
      <c r="C34" s="19"/>
      <c r="D34" s="54"/>
      <c r="E34" s="54"/>
      <c r="F34" s="54"/>
    </row>
    <row r="35" spans="1:20" x14ac:dyDescent="0.35">
      <c r="C35" s="2"/>
      <c r="D35" s="53"/>
      <c r="E35" s="53"/>
      <c r="F35" s="53"/>
    </row>
    <row r="36" spans="1:20" x14ac:dyDescent="0.35">
      <c r="C36" s="2"/>
      <c r="D36" s="53"/>
      <c r="E36" s="53"/>
      <c r="F36" s="53"/>
    </row>
    <row r="37" spans="1:20" x14ac:dyDescent="0.35">
      <c r="C37" s="2"/>
      <c r="D37" s="53"/>
      <c r="E37" s="53"/>
      <c r="F37" s="53"/>
    </row>
    <row r="38" spans="1:20" x14ac:dyDescent="0.35">
      <c r="C38" s="2"/>
      <c r="D38" s="53"/>
      <c r="E38" s="53"/>
      <c r="F38" s="53"/>
    </row>
  </sheetData>
  <mergeCells count="30">
    <mergeCell ref="V8:V9"/>
    <mergeCell ref="W8:W9"/>
    <mergeCell ref="E8:E9"/>
    <mergeCell ref="F8:F9"/>
    <mergeCell ref="G8:H8"/>
    <mergeCell ref="I8:K8"/>
    <mergeCell ref="L8:N8"/>
    <mergeCell ref="O8:Q8"/>
    <mergeCell ref="O1:S1"/>
    <mergeCell ref="O2:S2"/>
    <mergeCell ref="O3:S3"/>
    <mergeCell ref="A4:B4"/>
    <mergeCell ref="A5:B5"/>
    <mergeCell ref="C5:F5"/>
    <mergeCell ref="C4:M4"/>
    <mergeCell ref="A6:S6"/>
    <mergeCell ref="A8:A9"/>
    <mergeCell ref="B8:B9"/>
    <mergeCell ref="C8:C9"/>
    <mergeCell ref="D8:D9"/>
    <mergeCell ref="R8:T8"/>
    <mergeCell ref="D36:F36"/>
    <mergeCell ref="D37:F37"/>
    <mergeCell ref="D38:F38"/>
    <mergeCell ref="B30:C30"/>
    <mergeCell ref="D31:F31"/>
    <mergeCell ref="D32:F32"/>
    <mergeCell ref="D33:F33"/>
    <mergeCell ref="D34:F34"/>
    <mergeCell ref="D35:F35"/>
  </mergeCells>
  <pageMargins left="0" right="0" top="0" bottom="0" header="0.31496062992125984" footer="0.31496062992125984"/>
  <pageSetup paperSize="9" scale="6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1"/>
  <sheetViews>
    <sheetView topLeftCell="C8" zoomScale="86" zoomScaleNormal="86" workbookViewId="0">
      <selection activeCell="V16" sqref="V16"/>
    </sheetView>
  </sheetViews>
  <sheetFormatPr defaultColWidth="9.140625" defaultRowHeight="20.25" x14ac:dyDescent="0.3"/>
  <cols>
    <col min="1" max="1" width="5.28515625" style="3" customWidth="1"/>
    <col min="2" max="2" width="13.5703125" style="3" customWidth="1"/>
    <col min="3" max="3" width="13" style="3" customWidth="1"/>
    <col min="4" max="4" width="13.42578125" style="3" customWidth="1"/>
    <col min="5" max="5" width="16.28515625" style="3" customWidth="1"/>
    <col min="6" max="6" width="7.42578125" style="3" customWidth="1"/>
    <col min="7" max="7" width="7.28515625" style="3" customWidth="1"/>
    <col min="8" max="8" width="8.85546875" style="3" customWidth="1"/>
    <col min="9" max="9" width="8.140625" style="3" customWidth="1"/>
    <col min="10" max="10" width="9" style="3" customWidth="1"/>
    <col min="11" max="11" width="8.5703125" style="3" customWidth="1"/>
    <col min="12" max="12" width="9.42578125" style="3" customWidth="1"/>
    <col min="13" max="13" width="9.28515625" style="3" customWidth="1"/>
    <col min="14" max="15" width="9.7109375" style="3" customWidth="1"/>
    <col min="16" max="16" width="9.28515625" style="3" customWidth="1"/>
    <col min="17" max="17" width="10" style="3" customWidth="1"/>
    <col min="18" max="18" width="9.7109375" style="3" customWidth="1"/>
    <col min="19" max="19" width="11" style="3" customWidth="1"/>
    <col min="20" max="20" width="10.28515625" style="3" customWidth="1"/>
    <col min="21" max="21" width="9.140625" style="3"/>
    <col min="22" max="22" width="11.42578125" style="3" customWidth="1"/>
    <col min="23" max="23" width="16.140625" style="3" customWidth="1"/>
    <col min="24" max="16384" width="9.140625" style="3"/>
  </cols>
  <sheetData>
    <row r="1" spans="1:23" x14ac:dyDescent="0.3">
      <c r="O1" s="62"/>
      <c r="P1" s="62"/>
      <c r="Q1" s="62"/>
      <c r="R1" s="62"/>
      <c r="S1" s="62"/>
    </row>
    <row r="2" spans="1:23" x14ac:dyDescent="0.3">
      <c r="O2" s="62"/>
      <c r="P2" s="62"/>
      <c r="Q2" s="62"/>
      <c r="R2" s="62"/>
      <c r="S2" s="62"/>
    </row>
    <row r="3" spans="1:23" x14ac:dyDescent="0.3">
      <c r="O3" s="62"/>
      <c r="P3" s="62"/>
      <c r="Q3" s="62"/>
      <c r="R3" s="62"/>
      <c r="S3" s="62"/>
    </row>
    <row r="4" spans="1:23" ht="31.5" customHeight="1" x14ac:dyDescent="0.3">
      <c r="A4" s="41" t="s">
        <v>22</v>
      </c>
      <c r="B4" s="42"/>
      <c r="C4" s="52" t="s">
        <v>78</v>
      </c>
      <c r="D4" s="52"/>
      <c r="E4" s="52"/>
      <c r="F4" s="52"/>
      <c r="G4" s="52"/>
      <c r="H4" s="52"/>
      <c r="I4" s="52"/>
      <c r="J4" s="52"/>
      <c r="K4" s="52"/>
      <c r="L4" s="52"/>
      <c r="M4" s="52"/>
      <c r="N4" s="10"/>
      <c r="O4" s="10"/>
      <c r="P4" s="10"/>
      <c r="Q4" s="10"/>
      <c r="R4" s="10"/>
      <c r="S4" s="10"/>
      <c r="T4" s="10"/>
      <c r="U4" s="10"/>
    </row>
    <row r="5" spans="1:23" ht="15" customHeight="1" x14ac:dyDescent="0.3">
      <c r="A5" s="43" t="s">
        <v>15</v>
      </c>
      <c r="B5" s="43"/>
      <c r="C5" s="44" t="s">
        <v>32</v>
      </c>
      <c r="D5" s="44"/>
      <c r="E5" s="45"/>
      <c r="F5" s="45"/>
      <c r="G5" s="9"/>
      <c r="H5" s="9"/>
      <c r="I5" s="9"/>
      <c r="J5" s="9"/>
      <c r="K5" s="9"/>
      <c r="L5" s="10"/>
      <c r="M5" s="10"/>
      <c r="N5" s="10"/>
      <c r="O5" s="10"/>
      <c r="P5" s="10"/>
      <c r="Q5" s="10"/>
      <c r="R5" s="10"/>
      <c r="S5" s="10"/>
      <c r="T5" s="10"/>
      <c r="U5" s="10"/>
    </row>
    <row r="6" spans="1:23" ht="24" customHeight="1" x14ac:dyDescent="0.3">
      <c r="A6" s="46" t="s">
        <v>26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10"/>
      <c r="U6" s="10"/>
    </row>
    <row r="7" spans="1:23" ht="21" customHeight="1" x14ac:dyDescent="0.3">
      <c r="A7" s="11" t="s">
        <v>21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</row>
    <row r="8" spans="1:23" ht="54.75" customHeight="1" x14ac:dyDescent="0.3">
      <c r="A8" s="47" t="s">
        <v>3</v>
      </c>
      <c r="B8" s="38" t="s">
        <v>28</v>
      </c>
      <c r="C8" s="38" t="s">
        <v>29</v>
      </c>
      <c r="D8" s="38" t="s">
        <v>30</v>
      </c>
      <c r="E8" s="38" t="s">
        <v>0</v>
      </c>
      <c r="F8" s="48" t="s">
        <v>2</v>
      </c>
      <c r="G8" s="50" t="s">
        <v>1</v>
      </c>
      <c r="H8" s="51"/>
      <c r="I8" s="50" t="s">
        <v>4</v>
      </c>
      <c r="J8" s="56"/>
      <c r="K8" s="51"/>
      <c r="L8" s="50" t="s">
        <v>5</v>
      </c>
      <c r="M8" s="56"/>
      <c r="N8" s="51"/>
      <c r="O8" s="57" t="s">
        <v>6</v>
      </c>
      <c r="P8" s="57"/>
      <c r="Q8" s="57"/>
      <c r="R8" s="57" t="s">
        <v>7</v>
      </c>
      <c r="S8" s="57"/>
      <c r="T8" s="57"/>
      <c r="U8" s="13" t="s">
        <v>8</v>
      </c>
      <c r="V8" s="58" t="s">
        <v>27</v>
      </c>
      <c r="W8" s="55" t="s">
        <v>31</v>
      </c>
    </row>
    <row r="9" spans="1:23" ht="157.5" customHeight="1" x14ac:dyDescent="0.3">
      <c r="A9" s="47"/>
      <c r="B9" s="39"/>
      <c r="C9" s="39"/>
      <c r="D9" s="39"/>
      <c r="E9" s="39"/>
      <c r="F9" s="49"/>
      <c r="G9" s="12" t="s">
        <v>9</v>
      </c>
      <c r="H9" s="12" t="s">
        <v>10</v>
      </c>
      <c r="I9" s="22" t="s">
        <v>25</v>
      </c>
      <c r="J9" s="15" t="s">
        <v>24</v>
      </c>
      <c r="K9" s="12" t="s">
        <v>10</v>
      </c>
      <c r="L9" s="14" t="s">
        <v>14</v>
      </c>
      <c r="M9" s="12" t="s">
        <v>11</v>
      </c>
      <c r="N9" s="12" t="s">
        <v>10</v>
      </c>
      <c r="O9" s="14" t="s">
        <v>14</v>
      </c>
      <c r="P9" s="12" t="s">
        <v>12</v>
      </c>
      <c r="Q9" s="12" t="s">
        <v>10</v>
      </c>
      <c r="R9" s="14" t="s">
        <v>14</v>
      </c>
      <c r="S9" s="12" t="s">
        <v>13</v>
      </c>
      <c r="T9" s="12" t="s">
        <v>10</v>
      </c>
      <c r="U9" s="14" t="s">
        <v>10</v>
      </c>
      <c r="V9" s="59"/>
      <c r="W9" s="55"/>
    </row>
    <row r="10" spans="1:23" s="27" customFormat="1" ht="33" customHeight="1" x14ac:dyDescent="0.35">
      <c r="A10" s="15">
        <v>1</v>
      </c>
      <c r="B10" s="32" t="s">
        <v>59</v>
      </c>
      <c r="C10" s="32" t="s">
        <v>60</v>
      </c>
      <c r="D10" s="32" t="s">
        <v>56</v>
      </c>
      <c r="E10" s="32" t="s">
        <v>57</v>
      </c>
      <c r="F10" s="31">
        <v>11</v>
      </c>
      <c r="G10" s="15">
        <v>13</v>
      </c>
      <c r="H10" s="20">
        <f>(30*G10)/36</f>
        <v>10.833333333333334</v>
      </c>
      <c r="I10" s="15">
        <v>3</v>
      </c>
      <c r="J10" s="15">
        <v>7</v>
      </c>
      <c r="K10" s="15">
        <v>8.57</v>
      </c>
      <c r="L10" s="16">
        <v>90</v>
      </c>
      <c r="M10" s="17">
        <v>64</v>
      </c>
      <c r="N10" s="28">
        <v>10.67</v>
      </c>
      <c r="O10" s="17">
        <v>121</v>
      </c>
      <c r="P10" s="17">
        <v>93</v>
      </c>
      <c r="Q10" s="28">
        <v>11.53</v>
      </c>
      <c r="R10" s="17">
        <v>285</v>
      </c>
      <c r="S10" s="17">
        <v>263</v>
      </c>
      <c r="T10" s="28">
        <v>18.46</v>
      </c>
      <c r="U10" s="21">
        <f>H10+K10+N10+Q10+T10</f>
        <v>60.06333333333334</v>
      </c>
      <c r="V10" s="18" t="s">
        <v>72</v>
      </c>
      <c r="W10" s="29" t="s">
        <v>70</v>
      </c>
    </row>
    <row r="11" spans="1:23" ht="33" customHeight="1" x14ac:dyDescent="0.35">
      <c r="A11" s="15">
        <v>2</v>
      </c>
      <c r="B11" s="32" t="s">
        <v>43</v>
      </c>
      <c r="C11" s="32" t="s">
        <v>44</v>
      </c>
      <c r="D11" s="32" t="s">
        <v>58</v>
      </c>
      <c r="E11" s="32" t="s">
        <v>57</v>
      </c>
      <c r="F11" s="31">
        <v>11</v>
      </c>
      <c r="G11" s="15">
        <v>22</v>
      </c>
      <c r="H11" s="20">
        <f>(30*G11)/36</f>
        <v>18.333333333333332</v>
      </c>
      <c r="I11" s="15">
        <v>7</v>
      </c>
      <c r="J11" s="15">
        <v>7</v>
      </c>
      <c r="K11" s="15">
        <f>((20*I11))/J11</f>
        <v>20</v>
      </c>
      <c r="L11" s="16">
        <v>64</v>
      </c>
      <c r="M11" s="17">
        <v>64</v>
      </c>
      <c r="N11" s="28">
        <f>((15*M11)/L11)</f>
        <v>15</v>
      </c>
      <c r="O11" s="17">
        <v>93</v>
      </c>
      <c r="P11" s="17">
        <v>93</v>
      </c>
      <c r="Q11" s="28">
        <f>(15*P11)/O11</f>
        <v>15</v>
      </c>
      <c r="R11" s="17">
        <v>263</v>
      </c>
      <c r="S11" s="17">
        <v>263</v>
      </c>
      <c r="T11" s="28">
        <f>(20*S11)/R11</f>
        <v>20</v>
      </c>
      <c r="U11" s="21">
        <f>H11+K11+N11+Q11+T11</f>
        <v>88.333333333333329</v>
      </c>
      <c r="V11" s="18" t="s">
        <v>71</v>
      </c>
      <c r="W11" s="29" t="s">
        <v>70</v>
      </c>
    </row>
    <row r="12" spans="1:23" ht="33" customHeight="1" x14ac:dyDescent="0.35">
      <c r="A12" s="15">
        <v>3</v>
      </c>
      <c r="B12" s="32" t="s">
        <v>61</v>
      </c>
      <c r="C12" s="32" t="s">
        <v>62</v>
      </c>
      <c r="D12" s="32" t="s">
        <v>63</v>
      </c>
      <c r="E12" s="32" t="s">
        <v>57</v>
      </c>
      <c r="F12" s="31">
        <v>11</v>
      </c>
      <c r="G12" s="15">
        <v>22</v>
      </c>
      <c r="H12" s="20">
        <f>(30*G12)/36</f>
        <v>18.333333333333332</v>
      </c>
      <c r="I12" s="15">
        <v>2</v>
      </c>
      <c r="J12" s="15">
        <v>7</v>
      </c>
      <c r="K12" s="15">
        <v>5.71</v>
      </c>
      <c r="L12" s="16">
        <v>69</v>
      </c>
      <c r="M12" s="17">
        <v>64</v>
      </c>
      <c r="N12" s="28">
        <v>13.91</v>
      </c>
      <c r="O12" s="17">
        <v>105</v>
      </c>
      <c r="P12" s="17">
        <v>93</v>
      </c>
      <c r="Q12" s="28">
        <v>13.29</v>
      </c>
      <c r="R12" s="17">
        <v>280</v>
      </c>
      <c r="S12" s="17">
        <v>263</v>
      </c>
      <c r="T12" s="28">
        <v>18.79</v>
      </c>
      <c r="U12" s="21">
        <f>H12+K12+N12+Q12+T12</f>
        <v>70.033333333333331</v>
      </c>
      <c r="V12" s="18" t="s">
        <v>72</v>
      </c>
      <c r="W12" s="29" t="s">
        <v>70</v>
      </c>
    </row>
    <row r="13" spans="1:23" ht="23.25" x14ac:dyDescent="0.35">
      <c r="A13" s="15">
        <v>4</v>
      </c>
      <c r="B13" s="32" t="s">
        <v>64</v>
      </c>
      <c r="C13" s="32" t="s">
        <v>65</v>
      </c>
      <c r="D13" s="32" t="s">
        <v>66</v>
      </c>
      <c r="E13" s="32" t="s">
        <v>57</v>
      </c>
      <c r="F13" s="31">
        <v>11</v>
      </c>
      <c r="G13" s="15">
        <v>13</v>
      </c>
      <c r="H13" s="20">
        <f t="shared" ref="H13:H14" si="0">(30*G13)/36</f>
        <v>10.833333333333334</v>
      </c>
      <c r="I13" s="15">
        <v>4</v>
      </c>
      <c r="J13" s="15">
        <v>7</v>
      </c>
      <c r="K13" s="15">
        <v>11.43</v>
      </c>
      <c r="L13" s="16">
        <v>112</v>
      </c>
      <c r="M13" s="17">
        <v>64</v>
      </c>
      <c r="N13" s="28">
        <v>8.57</v>
      </c>
      <c r="O13" s="17">
        <v>158</v>
      </c>
      <c r="P13" s="17">
        <v>93</v>
      </c>
      <c r="Q13" s="28">
        <v>8.83</v>
      </c>
      <c r="R13" s="17">
        <v>284</v>
      </c>
      <c r="S13" s="17">
        <v>263</v>
      </c>
      <c r="T13" s="28">
        <v>18.52</v>
      </c>
      <c r="U13" s="21">
        <f t="shared" ref="U13:U14" si="1">H13+K13+N13+Q13+T13</f>
        <v>58.183333333333337</v>
      </c>
      <c r="V13" s="18" t="s">
        <v>72</v>
      </c>
      <c r="W13" s="29" t="s">
        <v>70</v>
      </c>
    </row>
    <row r="14" spans="1:23" ht="23.25" x14ac:dyDescent="0.35">
      <c r="A14" s="15">
        <v>5</v>
      </c>
      <c r="B14" s="32" t="s">
        <v>67</v>
      </c>
      <c r="C14" s="32" t="s">
        <v>68</v>
      </c>
      <c r="D14" s="32" t="s">
        <v>69</v>
      </c>
      <c r="E14" s="32" t="s">
        <v>57</v>
      </c>
      <c r="F14" s="31">
        <v>11</v>
      </c>
      <c r="G14" s="15">
        <v>15</v>
      </c>
      <c r="H14" s="20">
        <f t="shared" si="0"/>
        <v>12.5</v>
      </c>
      <c r="I14" s="15">
        <v>5</v>
      </c>
      <c r="J14" s="15">
        <v>7</v>
      </c>
      <c r="K14" s="15">
        <v>14.29</v>
      </c>
      <c r="L14" s="16">
        <v>75</v>
      </c>
      <c r="M14" s="17">
        <v>64</v>
      </c>
      <c r="N14" s="28">
        <f t="shared" ref="N14" si="2">((15*M14)/L14)</f>
        <v>12.8</v>
      </c>
      <c r="O14" s="17">
        <v>123</v>
      </c>
      <c r="P14" s="17">
        <v>93</v>
      </c>
      <c r="Q14" s="28">
        <v>11.34</v>
      </c>
      <c r="R14" s="17">
        <v>288</v>
      </c>
      <c r="S14" s="17">
        <v>263</v>
      </c>
      <c r="T14" s="28">
        <v>18.260000000000002</v>
      </c>
      <c r="U14" s="21">
        <f t="shared" si="1"/>
        <v>69.190000000000012</v>
      </c>
      <c r="V14" s="18" t="s">
        <v>72</v>
      </c>
      <c r="W14" s="29" t="s">
        <v>70</v>
      </c>
    </row>
    <row r="15" spans="1:23" x14ac:dyDescent="0.3">
      <c r="A15" s="10"/>
      <c r="B15" s="45" t="s">
        <v>16</v>
      </c>
      <c r="C15" s="45"/>
      <c r="D15" s="54"/>
      <c r="E15" s="54"/>
      <c r="F15" s="54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</row>
    <row r="16" spans="1:23" x14ac:dyDescent="0.3">
      <c r="C16" s="4"/>
      <c r="D16" s="61"/>
      <c r="E16" s="61"/>
      <c r="F16" s="61"/>
    </row>
    <row r="17" spans="3:4" x14ac:dyDescent="0.3">
      <c r="C17" s="37" t="s">
        <v>70</v>
      </c>
      <c r="D17" s="37"/>
    </row>
    <row r="18" spans="3:4" x14ac:dyDescent="0.3">
      <c r="C18" s="37" t="s">
        <v>79</v>
      </c>
      <c r="D18" s="37"/>
    </row>
    <row r="19" spans="3:4" x14ac:dyDescent="0.3">
      <c r="C19" s="37" t="s">
        <v>80</v>
      </c>
      <c r="D19" s="37"/>
    </row>
    <row r="20" spans="3:4" x14ac:dyDescent="0.3">
      <c r="C20" s="37" t="s">
        <v>81</v>
      </c>
      <c r="D20" s="37"/>
    </row>
    <row r="21" spans="3:4" x14ac:dyDescent="0.3">
      <c r="C21" s="37" t="s">
        <v>82</v>
      </c>
      <c r="D21" s="36"/>
    </row>
  </sheetData>
  <mergeCells count="24">
    <mergeCell ref="W8:W9"/>
    <mergeCell ref="O1:S1"/>
    <mergeCell ref="O2:S2"/>
    <mergeCell ref="O3:S3"/>
    <mergeCell ref="E8:E9"/>
    <mergeCell ref="F8:F9"/>
    <mergeCell ref="O8:Q8"/>
    <mergeCell ref="R8:T8"/>
    <mergeCell ref="V8:V9"/>
    <mergeCell ref="D16:F16"/>
    <mergeCell ref="B15:C15"/>
    <mergeCell ref="D15:F15"/>
    <mergeCell ref="A4:B4"/>
    <mergeCell ref="A5:B5"/>
    <mergeCell ref="A6:S6"/>
    <mergeCell ref="A8:A9"/>
    <mergeCell ref="B8:B9"/>
    <mergeCell ref="C8:C9"/>
    <mergeCell ref="D8:D9"/>
    <mergeCell ref="C5:F5"/>
    <mergeCell ref="G8:H8"/>
    <mergeCell ref="L8:N8"/>
    <mergeCell ref="I8:K8"/>
    <mergeCell ref="C4:M4"/>
  </mergeCells>
  <phoneticPr fontId="1" type="noConversion"/>
  <pageMargins left="0" right="0" top="0" bottom="0" header="0.31496062992125984" footer="0.31496062992125984"/>
  <pageSetup paperSize="9" scale="6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3"/>
  <sheetViews>
    <sheetView topLeftCell="A4" zoomScale="66" zoomScaleNormal="66" workbookViewId="0">
      <selection activeCell="V14" sqref="V14"/>
    </sheetView>
  </sheetViews>
  <sheetFormatPr defaultColWidth="24.85546875" defaultRowHeight="18.75" x14ac:dyDescent="0.3"/>
  <cols>
    <col min="1" max="1" width="6.28515625" style="6" customWidth="1"/>
    <col min="2" max="2" width="13.140625" style="6" customWidth="1"/>
    <col min="3" max="3" width="11.5703125" style="6" customWidth="1"/>
    <col min="4" max="4" width="16.7109375" style="6" customWidth="1"/>
    <col min="5" max="5" width="17.140625" style="6" customWidth="1"/>
    <col min="6" max="6" width="10.5703125" style="6" customWidth="1"/>
    <col min="7" max="7" width="11.42578125" style="6" customWidth="1"/>
    <col min="8" max="8" width="12.28515625" style="6" customWidth="1"/>
    <col min="9" max="9" width="10.28515625" style="6" customWidth="1"/>
    <col min="10" max="10" width="10.5703125" style="6" customWidth="1"/>
    <col min="11" max="11" width="12.5703125" style="6" customWidth="1"/>
    <col min="12" max="12" width="9.85546875" style="6" customWidth="1"/>
    <col min="13" max="13" width="11.42578125" style="6" customWidth="1"/>
    <col min="14" max="14" width="12" style="6" customWidth="1"/>
    <col min="15" max="15" width="11.42578125" style="6" customWidth="1"/>
    <col min="16" max="16" width="10.28515625" style="6" customWidth="1"/>
    <col min="17" max="17" width="11.85546875" style="6" customWidth="1"/>
    <col min="18" max="18" width="11" style="6" customWidth="1"/>
    <col min="19" max="19" width="9.5703125" style="6" customWidth="1"/>
    <col min="20" max="21" width="14" style="6" customWidth="1"/>
    <col min="22" max="22" width="16.7109375" style="6" customWidth="1"/>
    <col min="23" max="23" width="14.140625" style="6" customWidth="1"/>
    <col min="24" max="16384" width="24.85546875" style="6"/>
  </cols>
  <sheetData>
    <row r="1" spans="1:23" x14ac:dyDescent="0.3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64"/>
      <c r="P1" s="64"/>
      <c r="Q1" s="64"/>
      <c r="R1" s="64"/>
      <c r="S1" s="64"/>
    </row>
    <row r="2" spans="1:23" x14ac:dyDescent="0.3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64"/>
      <c r="P2" s="64"/>
      <c r="Q2" s="64"/>
      <c r="R2" s="64"/>
      <c r="S2" s="64"/>
    </row>
    <row r="3" spans="1:23" x14ac:dyDescent="0.3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65"/>
      <c r="P3" s="65"/>
      <c r="Q3" s="65"/>
      <c r="R3" s="65"/>
      <c r="S3" s="65"/>
      <c r="T3" s="23"/>
    </row>
    <row r="4" spans="1:23" ht="31.5" customHeight="1" x14ac:dyDescent="0.3">
      <c r="A4" s="41" t="s">
        <v>22</v>
      </c>
      <c r="B4" s="42"/>
      <c r="C4" s="52" t="s">
        <v>78</v>
      </c>
      <c r="D4" s="52"/>
      <c r="E4" s="52"/>
      <c r="F4" s="52"/>
      <c r="G4" s="52"/>
      <c r="H4" s="52"/>
      <c r="I4" s="52"/>
      <c r="J4" s="52"/>
      <c r="K4" s="52"/>
      <c r="L4" s="52"/>
      <c r="M4" s="52"/>
      <c r="N4" s="10"/>
      <c r="O4" s="10"/>
      <c r="P4" s="10"/>
      <c r="Q4" s="10"/>
      <c r="R4" s="10"/>
      <c r="S4" s="10"/>
      <c r="T4" s="10"/>
    </row>
    <row r="5" spans="1:23" ht="15" customHeight="1" x14ac:dyDescent="0.3">
      <c r="A5" s="43" t="s">
        <v>15</v>
      </c>
      <c r="B5" s="43"/>
      <c r="C5" s="44" t="s">
        <v>33</v>
      </c>
      <c r="D5" s="44"/>
      <c r="E5" s="45"/>
      <c r="F5" s="45"/>
      <c r="G5" s="9"/>
      <c r="H5" s="9"/>
      <c r="I5" s="9"/>
      <c r="J5" s="9"/>
      <c r="K5" s="9"/>
      <c r="L5" s="10"/>
      <c r="M5" s="10"/>
      <c r="N5" s="10"/>
      <c r="O5" s="10"/>
      <c r="P5" s="10"/>
      <c r="Q5" s="10"/>
      <c r="R5" s="10"/>
      <c r="S5" s="10"/>
      <c r="T5" s="10"/>
    </row>
    <row r="6" spans="1:23" ht="24" customHeight="1" x14ac:dyDescent="0.3">
      <c r="A6" s="46" t="s">
        <v>26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10"/>
    </row>
    <row r="7" spans="1:23" ht="21" customHeight="1" x14ac:dyDescent="0.3">
      <c r="A7" s="11" t="s">
        <v>23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</row>
    <row r="8" spans="1:23" ht="54" customHeight="1" x14ac:dyDescent="0.3">
      <c r="A8" s="47" t="s">
        <v>3</v>
      </c>
      <c r="B8" s="38" t="s">
        <v>28</v>
      </c>
      <c r="C8" s="38" t="s">
        <v>29</v>
      </c>
      <c r="D8" s="38" t="s">
        <v>30</v>
      </c>
      <c r="E8" s="38" t="s">
        <v>0</v>
      </c>
      <c r="F8" s="48" t="s">
        <v>2</v>
      </c>
      <c r="G8" s="50" t="s">
        <v>1</v>
      </c>
      <c r="H8" s="51"/>
      <c r="I8" s="50" t="s">
        <v>4</v>
      </c>
      <c r="J8" s="56"/>
      <c r="K8" s="51"/>
      <c r="L8" s="50" t="s">
        <v>5</v>
      </c>
      <c r="M8" s="56"/>
      <c r="N8" s="51"/>
      <c r="O8" s="57" t="s">
        <v>6</v>
      </c>
      <c r="P8" s="57"/>
      <c r="Q8" s="57"/>
      <c r="R8" s="57" t="s">
        <v>7</v>
      </c>
      <c r="S8" s="57"/>
      <c r="T8" s="57"/>
      <c r="U8" s="13" t="s">
        <v>8</v>
      </c>
      <c r="V8" s="58" t="s">
        <v>27</v>
      </c>
      <c r="W8" s="55" t="s">
        <v>31</v>
      </c>
    </row>
    <row r="9" spans="1:23" ht="142.5" customHeight="1" x14ac:dyDescent="0.3">
      <c r="A9" s="47"/>
      <c r="B9" s="39"/>
      <c r="C9" s="39"/>
      <c r="D9" s="39"/>
      <c r="E9" s="39"/>
      <c r="F9" s="49"/>
      <c r="G9" s="12" t="s">
        <v>9</v>
      </c>
      <c r="H9" s="12" t="s">
        <v>10</v>
      </c>
      <c r="I9" s="22" t="s">
        <v>25</v>
      </c>
      <c r="J9" s="15" t="s">
        <v>24</v>
      </c>
      <c r="K9" s="12" t="s">
        <v>10</v>
      </c>
      <c r="L9" s="14" t="s">
        <v>14</v>
      </c>
      <c r="M9" s="12" t="s">
        <v>11</v>
      </c>
      <c r="N9" s="12" t="s">
        <v>10</v>
      </c>
      <c r="O9" s="14" t="s">
        <v>14</v>
      </c>
      <c r="P9" s="12" t="s">
        <v>12</v>
      </c>
      <c r="Q9" s="12" t="s">
        <v>10</v>
      </c>
      <c r="R9" s="14" t="s">
        <v>14</v>
      </c>
      <c r="S9" s="12" t="s">
        <v>13</v>
      </c>
      <c r="T9" s="12" t="s">
        <v>10</v>
      </c>
      <c r="U9" s="14" t="s">
        <v>10</v>
      </c>
      <c r="V9" s="59"/>
      <c r="W9" s="55"/>
    </row>
    <row r="10" spans="1:23" s="26" customFormat="1" ht="33" customHeight="1" x14ac:dyDescent="0.35">
      <c r="A10" s="31">
        <v>1</v>
      </c>
      <c r="B10" s="32" t="s">
        <v>35</v>
      </c>
      <c r="C10" s="32" t="s">
        <v>34</v>
      </c>
      <c r="D10" s="32" t="s">
        <v>73</v>
      </c>
      <c r="E10" s="32"/>
      <c r="F10" s="31">
        <v>11</v>
      </c>
      <c r="G10" s="15">
        <v>16</v>
      </c>
      <c r="H10" s="20">
        <f>(30*G10)/36</f>
        <v>13.333333333333334</v>
      </c>
      <c r="I10" s="15">
        <v>2</v>
      </c>
      <c r="J10" s="15">
        <v>4</v>
      </c>
      <c r="K10" s="15">
        <f>((20*I10))/J10</f>
        <v>10</v>
      </c>
      <c r="L10" s="16">
        <v>95</v>
      </c>
      <c r="M10" s="17">
        <v>64</v>
      </c>
      <c r="N10" s="28">
        <v>10.11</v>
      </c>
      <c r="O10" s="17">
        <v>125</v>
      </c>
      <c r="P10" s="17">
        <v>99</v>
      </c>
      <c r="Q10" s="28">
        <f>(15*P10)/O10</f>
        <v>11.88</v>
      </c>
      <c r="R10" s="17">
        <v>268</v>
      </c>
      <c r="S10" s="17">
        <v>255</v>
      </c>
      <c r="T10" s="28">
        <v>19.03</v>
      </c>
      <c r="U10" s="21">
        <f>H10+K10+N10+Q10+T10</f>
        <v>64.353333333333339</v>
      </c>
      <c r="V10" s="18" t="s">
        <v>72</v>
      </c>
      <c r="W10" s="29" t="s">
        <v>70</v>
      </c>
    </row>
    <row r="11" spans="1:23" ht="31.5" customHeight="1" x14ac:dyDescent="0.35">
      <c r="A11" s="31">
        <v>2</v>
      </c>
      <c r="B11" s="32" t="s">
        <v>36</v>
      </c>
      <c r="C11" s="32" t="s">
        <v>37</v>
      </c>
      <c r="D11" s="32" t="s">
        <v>74</v>
      </c>
      <c r="E11" s="32"/>
      <c r="F11" s="31">
        <v>11</v>
      </c>
      <c r="G11" s="15">
        <v>16</v>
      </c>
      <c r="H11" s="20">
        <f>(30*G11)/36</f>
        <v>13.333333333333334</v>
      </c>
      <c r="I11" s="15">
        <v>2</v>
      </c>
      <c r="J11" s="15">
        <v>4</v>
      </c>
      <c r="K11" s="15">
        <f>((20*I11))/J11</f>
        <v>10</v>
      </c>
      <c r="L11" s="16">
        <v>72</v>
      </c>
      <c r="M11" s="17">
        <v>64</v>
      </c>
      <c r="N11" s="28">
        <v>11.88</v>
      </c>
      <c r="O11" s="17">
        <v>99</v>
      </c>
      <c r="P11" s="17">
        <v>99</v>
      </c>
      <c r="Q11" s="28">
        <f>(15*P11)/O11</f>
        <v>15</v>
      </c>
      <c r="R11" s="17">
        <v>260</v>
      </c>
      <c r="S11" s="17">
        <v>255</v>
      </c>
      <c r="T11" s="28">
        <v>19.62</v>
      </c>
      <c r="U11" s="21">
        <f>H11+K11+N11+Q11+T11</f>
        <v>69.833333333333343</v>
      </c>
      <c r="V11" s="18" t="s">
        <v>72</v>
      </c>
      <c r="W11" s="29" t="s">
        <v>70</v>
      </c>
    </row>
    <row r="12" spans="1:23" ht="31.5" customHeight="1" x14ac:dyDescent="0.35">
      <c r="A12" s="31">
        <v>3</v>
      </c>
      <c r="B12" s="32" t="s">
        <v>38</v>
      </c>
      <c r="C12" s="32" t="s">
        <v>39</v>
      </c>
      <c r="D12" s="32" t="s">
        <v>74</v>
      </c>
      <c r="E12" s="32"/>
      <c r="F12" s="31">
        <v>11</v>
      </c>
      <c r="G12" s="15">
        <v>16</v>
      </c>
      <c r="H12" s="20">
        <f>(30*G12)/36</f>
        <v>13.333333333333334</v>
      </c>
      <c r="I12" s="15">
        <v>4</v>
      </c>
      <c r="J12" s="15">
        <v>4</v>
      </c>
      <c r="K12" s="15">
        <f>((20*I12))/J12</f>
        <v>20</v>
      </c>
      <c r="L12" s="16">
        <v>68</v>
      </c>
      <c r="M12" s="17">
        <v>64</v>
      </c>
      <c r="N12" s="28">
        <v>14.12</v>
      </c>
      <c r="O12" s="17">
        <v>120</v>
      </c>
      <c r="P12" s="17">
        <v>99</v>
      </c>
      <c r="Q12" s="28">
        <v>12.38</v>
      </c>
      <c r="R12" s="17">
        <v>255</v>
      </c>
      <c r="S12" s="17">
        <v>255</v>
      </c>
      <c r="T12" s="28">
        <f>(20*S12)/R12</f>
        <v>20</v>
      </c>
      <c r="U12" s="21">
        <f>H12+K12+N12+Q12+T12</f>
        <v>79.833333333333343</v>
      </c>
      <c r="V12" s="18" t="s">
        <v>71</v>
      </c>
      <c r="W12" s="35" t="s">
        <v>70</v>
      </c>
    </row>
    <row r="13" spans="1:23" ht="31.5" customHeight="1" x14ac:dyDescent="0.35">
      <c r="A13" s="31">
        <v>4</v>
      </c>
      <c r="B13" s="32" t="s">
        <v>40</v>
      </c>
      <c r="C13" s="32" t="s">
        <v>83</v>
      </c>
      <c r="D13" s="32" t="s">
        <v>75</v>
      </c>
      <c r="E13" s="32"/>
      <c r="F13" s="31">
        <v>9</v>
      </c>
      <c r="G13" s="15">
        <v>9</v>
      </c>
      <c r="H13" s="20">
        <f>(30*G13)/36</f>
        <v>7.5</v>
      </c>
      <c r="I13" s="15">
        <v>3</v>
      </c>
      <c r="J13" s="15">
        <v>4</v>
      </c>
      <c r="K13" s="15">
        <f>((20*I13))/J13</f>
        <v>15</v>
      </c>
      <c r="L13" s="16">
        <v>64</v>
      </c>
      <c r="M13" s="17">
        <v>64</v>
      </c>
      <c r="N13" s="28">
        <f>((15*M13)/L13)</f>
        <v>15</v>
      </c>
      <c r="O13" s="17">
        <v>111</v>
      </c>
      <c r="P13" s="17">
        <v>99</v>
      </c>
      <c r="Q13" s="28">
        <v>13.38</v>
      </c>
      <c r="R13" s="17">
        <v>258</v>
      </c>
      <c r="S13" s="17">
        <v>255</v>
      </c>
      <c r="T13" s="28">
        <v>19.77</v>
      </c>
      <c r="U13" s="21">
        <f>H13+K13+N13+Q13+T13</f>
        <v>70.650000000000006</v>
      </c>
      <c r="V13" s="18" t="s">
        <v>72</v>
      </c>
      <c r="W13" s="29" t="s">
        <v>70</v>
      </c>
    </row>
    <row r="14" spans="1:23" ht="23.25" x14ac:dyDescent="0.35">
      <c r="A14" s="31">
        <v>5</v>
      </c>
      <c r="B14" s="32" t="s">
        <v>41</v>
      </c>
      <c r="C14" s="32" t="s">
        <v>42</v>
      </c>
      <c r="D14" s="32" t="s">
        <v>76</v>
      </c>
      <c r="E14" s="32"/>
      <c r="F14" s="31">
        <v>9</v>
      </c>
      <c r="G14" s="15">
        <v>9</v>
      </c>
      <c r="H14" s="20">
        <f t="shared" ref="H14" si="0">(30*G14)/36</f>
        <v>7.5</v>
      </c>
      <c r="I14" s="15">
        <v>3</v>
      </c>
      <c r="J14" s="15">
        <v>4</v>
      </c>
      <c r="K14" s="15">
        <f t="shared" ref="K14" si="1">((20*I14))/J14</f>
        <v>15</v>
      </c>
      <c r="L14" s="16">
        <v>66</v>
      </c>
      <c r="M14" s="17">
        <v>64</v>
      </c>
      <c r="N14" s="28">
        <v>14.56</v>
      </c>
      <c r="O14" s="17">
        <v>109</v>
      </c>
      <c r="P14" s="17">
        <v>99</v>
      </c>
      <c r="Q14" s="28">
        <v>13.62</v>
      </c>
      <c r="R14" s="17">
        <v>256</v>
      </c>
      <c r="S14" s="17">
        <v>255</v>
      </c>
      <c r="T14" s="28">
        <v>19.920000000000002</v>
      </c>
      <c r="U14" s="21">
        <f t="shared" ref="U14" si="2">H14+K14+N14+Q14+T14</f>
        <v>70.599999999999994</v>
      </c>
      <c r="V14" s="18" t="s">
        <v>72</v>
      </c>
      <c r="W14" s="29" t="s">
        <v>70</v>
      </c>
    </row>
    <row r="15" spans="1:23" x14ac:dyDescent="0.3">
      <c r="A15" s="25"/>
      <c r="B15" s="25"/>
      <c r="C15" s="19"/>
      <c r="D15" s="54"/>
      <c r="E15" s="54"/>
      <c r="F15" s="54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10"/>
    </row>
    <row r="16" spans="1:23" x14ac:dyDescent="0.3">
      <c r="A16" s="25"/>
      <c r="B16" s="45" t="s">
        <v>16</v>
      </c>
      <c r="C16" s="45"/>
      <c r="D16" s="54"/>
      <c r="E16" s="54"/>
      <c r="F16" s="54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10"/>
    </row>
    <row r="17" spans="1:20" x14ac:dyDescent="0.3">
      <c r="A17" s="25"/>
      <c r="B17" s="25"/>
      <c r="C17" s="37" t="s">
        <v>70</v>
      </c>
      <c r="D17" s="37"/>
      <c r="E17" s="37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10"/>
    </row>
    <row r="18" spans="1:20" x14ac:dyDescent="0.3">
      <c r="A18" s="25"/>
      <c r="B18" s="25"/>
      <c r="C18" s="37" t="s">
        <v>79</v>
      </c>
      <c r="D18" s="37"/>
      <c r="E18" s="37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3"/>
    </row>
    <row r="19" spans="1:20" x14ac:dyDescent="0.3">
      <c r="A19" s="25"/>
      <c r="B19" s="25"/>
      <c r="C19" s="37" t="s">
        <v>80</v>
      </c>
      <c r="D19" s="37"/>
      <c r="E19" s="37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3"/>
    </row>
    <row r="20" spans="1:20" x14ac:dyDescent="0.3">
      <c r="A20" s="7"/>
      <c r="B20" s="7"/>
      <c r="C20" s="37" t="s">
        <v>81</v>
      </c>
      <c r="D20" s="37"/>
      <c r="E20" s="3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</row>
    <row r="21" spans="1:20" x14ac:dyDescent="0.3">
      <c r="A21" s="7"/>
      <c r="B21" s="7"/>
      <c r="C21" s="37" t="s">
        <v>82</v>
      </c>
      <c r="D21" s="36"/>
      <c r="E21" s="36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</row>
    <row r="22" spans="1:20" x14ac:dyDescent="0.3">
      <c r="A22" s="7"/>
      <c r="B22" s="7"/>
      <c r="C22" s="8"/>
      <c r="D22" s="63"/>
      <c r="E22" s="63"/>
      <c r="F22" s="63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</row>
    <row r="23" spans="1:20" x14ac:dyDescent="0.3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</row>
  </sheetData>
  <mergeCells count="25">
    <mergeCell ref="W8:W9"/>
    <mergeCell ref="G8:H8"/>
    <mergeCell ref="I8:K8"/>
    <mergeCell ref="L8:N8"/>
    <mergeCell ref="O8:Q8"/>
    <mergeCell ref="R8:T8"/>
    <mergeCell ref="V8:V9"/>
    <mergeCell ref="O1:S1"/>
    <mergeCell ref="O2:S2"/>
    <mergeCell ref="O3:S3"/>
    <mergeCell ref="E8:E9"/>
    <mergeCell ref="F8:F9"/>
    <mergeCell ref="C4:M4"/>
    <mergeCell ref="D22:F22"/>
    <mergeCell ref="D16:F16"/>
    <mergeCell ref="A4:B4"/>
    <mergeCell ref="A5:B5"/>
    <mergeCell ref="D15:F15"/>
    <mergeCell ref="A6:S6"/>
    <mergeCell ref="A8:A9"/>
    <mergeCell ref="B8:B9"/>
    <mergeCell ref="C8:C9"/>
    <mergeCell ref="C5:F5"/>
    <mergeCell ref="D8:D9"/>
    <mergeCell ref="B16:C16"/>
  </mergeCells>
  <phoneticPr fontId="1" type="noConversion"/>
  <pageMargins left="0" right="0" top="0" bottom="0" header="0.31496062992125984" footer="0.31496062992125984"/>
  <pageSetup paperSize="9"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Девочки 5-6</vt:lpstr>
      <vt:lpstr>Мальчики 5-6 </vt:lpstr>
      <vt:lpstr>Девушки 7-8</vt:lpstr>
      <vt:lpstr>Юноши 7-8</vt:lpstr>
      <vt:lpstr>Девушки 9-11 </vt:lpstr>
      <vt:lpstr>Юноши 9-11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2022-10-03T08:35:23Z</dcterms:modified>
</cp:coreProperties>
</file>